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Data" sheetId="1" r:id="rId1"/>
  </sheets>
  <definedNames>
    <definedName name="SHARED_FORMULA_11_131_11_131_0">#REF!+0.1</definedName>
    <definedName name="SHARED_FORMULA_11_3_11_3_0">#REF!+0.1</definedName>
    <definedName name="SHARED_FORMULA_11_67_11_67_0">#REF!+0.1</definedName>
    <definedName name="SHARED_FORMULA_12_111_12_111_0">#REF!*0.0133</definedName>
    <definedName name="SHARED_FORMULA_12_3_12_3_0">#REF!*0.0133</definedName>
    <definedName name="SHARED_FORMULA_12_67_12_67_0">#REF!*0.0133</definedName>
    <definedName name="SHARED_FORMULA_13_111_13_111_0">(#REF!-#REF!)*10</definedName>
    <definedName name="SHARED_FORMULA_13_3_13_3_0">(#REF!-#REF!)*10</definedName>
    <definedName name="SHARED_FORMULA_13_67_13_67_0">(#REF!-#REF!)*10</definedName>
    <definedName name="SHARED_FORMULA_14_111_14_111_0">#REF!*3.6</definedName>
    <definedName name="SHARED_FORMULA_14_3_14_3_0">#REF!*3.6</definedName>
    <definedName name="SHARED_FORMULA_14_67_14_67_0">#REF!*3.6</definedName>
    <definedName name="SHARED_FORMULA_15_111_15_111_0">(#REF!*5/1023)*80/47</definedName>
    <definedName name="SHARED_FORMULA_15_3_15_3_0">(#REF!*5/1023)*80/47</definedName>
    <definedName name="SHARED_FORMULA_15_35_15_35_0">(#REF!*5/1023)*80/47</definedName>
    <definedName name="SHARED_FORMULA_15_67_15_67_0">(#REF!*5/1023)*80/47</definedName>
    <definedName name="SHARED_FORMULA_15_99_15_99_0">(#REF!*5/1023)*80/47</definedName>
    <definedName name="SHARED_FORMULA_16_111_16_111_0">(#REF!*5/1023)*80/47</definedName>
    <definedName name="SHARED_FORMULA_16_3_16_3_0">(#REF!*5/1023)*80/47</definedName>
    <definedName name="SHARED_FORMULA_16_35_16_35_0">(#REF!*5/1023)*80/47</definedName>
    <definedName name="SHARED_FORMULA_16_67_16_67_0">(#REF!*5/1023)*80/47</definedName>
    <definedName name="SHARED_FORMULA_16_99_16_99_0">(#REF!*5/1023)*80/47</definedName>
    <definedName name="SHARED_FORMULA_17_111_17_111_0">(#REF!*5/1023)*80/47</definedName>
    <definedName name="SHARED_FORMULA_17_3_17_3_0">(#REF!*5/1023)*80/47</definedName>
    <definedName name="SHARED_FORMULA_17_35_17_35_0">(#REF!*5/1023)*80/47</definedName>
    <definedName name="SHARED_FORMULA_17_67_17_67_0">(#REF!*5/1023)*80/47</definedName>
    <definedName name="SHARED_FORMULA_17_99_17_99_0">(#REF!*5/1023)*80/47</definedName>
    <definedName name="SHARED_FORMULA_18_111_18_111_0">(#REF!-512)*49/1000</definedName>
    <definedName name="SHARED_FORMULA_18_3_18_3_0">(#REF!-512)*49/1000</definedName>
    <definedName name="SHARED_FORMULA_18_35_18_35_0">(#REF!-512)*49/1000</definedName>
    <definedName name="SHARED_FORMULA_18_67_18_67_0">(#REF!-512)*49/1000</definedName>
    <definedName name="SHARED_FORMULA_18_99_18_99_0">(#REF!-512)*49/1000</definedName>
    <definedName name="SHARED_FORMULA_19_111_19_111_0">(#REF!-512)*49/1000</definedName>
    <definedName name="SHARED_FORMULA_19_3_19_3_0">(#REF!-512)*49/1000</definedName>
    <definedName name="SHARED_FORMULA_19_35_19_35_0">(#REF!-512)*49/1000</definedName>
    <definedName name="SHARED_FORMULA_19_67_19_67_0">(#REF!-512)*49/1000</definedName>
    <definedName name="SHARED_FORMULA_19_99_19_99_0">(#REF!-512)*49/1000</definedName>
    <definedName name="SHARED_FORMULA_20_111_20_111_0">(#REF!-512)*49/1000</definedName>
    <definedName name="SHARED_FORMULA_20_3_20_3_0">(#REF!-512)*49/1000</definedName>
    <definedName name="SHARED_FORMULA_20_35_20_35_0">(#REF!-512)*49/1000</definedName>
    <definedName name="SHARED_FORMULA_20_67_20_67_0">(#REF!-512)*49/1000</definedName>
    <definedName name="SHARED_FORMULA_20_99_20_99_0">(#REF!-512)*49/1000</definedName>
    <definedName name="SHARED_FORMULA_22_111_22_111_0">(#REF!-#REF!)*2</definedName>
    <definedName name="SHARED_FORMULA_22_25_22_25_0">(#REF!-#REF!)*2</definedName>
    <definedName name="SHARED_FORMULA_22_7_22_7_0">(#REF!-#REF!)*2</definedName>
    <definedName name="SHARED_FORMULA_22_89_22_89_0">(#REF!-#REF!)*2</definedName>
    <definedName name="SHARED_FORMULA_23_111_23_111_0">(#REF!-#REF!)/16</definedName>
    <definedName name="SHARED_FORMULA_23_25_23_25_0">(#REF!-#REF!)/16</definedName>
    <definedName name="SHARED_FORMULA_23_4_23_4_0">(#REF!-#REF!)/16</definedName>
    <definedName name="SHARED_FORMULA_23_89_23_89_0">(#REF!-#REF!)/16</definedName>
    <definedName name="SHARED_FORMULA_24_111_24_111_0">(#REF!-#REF!)/16</definedName>
    <definedName name="SHARED_FORMULA_24_25_24_25_0">(#REF!-#REF!)/16</definedName>
    <definedName name="SHARED_FORMULA_24_4_24_4_0">(#REF!-#REF!)/16</definedName>
    <definedName name="SHARED_FORMULA_24_89_24_89_0">(#REF!-#REF!)/16</definedName>
    <definedName name="SHARED_FORMULA_26_111_26_111_0">#REF!*#REF!</definedName>
    <definedName name="SHARED_FORMULA_26_3_26_3_0">#REF!*#REF!</definedName>
    <definedName name="SHARED_FORMULA_26_67_26_67_0">#REF!*#REF!</definedName>
    <definedName name="SHARED_FORMULA_27_111_27_111_0">#REF!*#REF!</definedName>
    <definedName name="SHARED_FORMULA_27_3_27_3_0">#REF!*#REF!</definedName>
    <definedName name="SHARED_FORMULA_27_67_27_67_0">#REF!*#REF!</definedName>
    <definedName name="SHARED_FORMULA_28_111_28_111_0">#REF!*#REF!</definedName>
    <definedName name="SHARED_FORMULA_28_3_28_3_0">#REF!*#REF!</definedName>
    <definedName name="SHARED_FORMULA_28_67_28_67_0">#REF!*#REF!</definedName>
    <definedName name="SHARED_FORMULA_30_111_30_111_0">#REF!*0.1+#REF!</definedName>
    <definedName name="SHARED_FORMULA_30_3_30_3_0">#REF!*0.1+#REF!</definedName>
    <definedName name="SHARED_FORMULA_30_67_30_67_0">#REF!*0.1+#REF!</definedName>
    <definedName name="SHARED_FORMULA_31_111_31_111_0">#REF!*0.1+#REF!</definedName>
    <definedName name="SHARED_FORMULA_31_3_31_3_0">#REF!*0.1+#REF!</definedName>
    <definedName name="SHARED_FORMULA_31_67_31_67_0">#REF!*0.1+#REF!</definedName>
    <definedName name="SHARED_FORMULA_32_111_32_111_0">#REF!*0.1+#REF!</definedName>
    <definedName name="SHARED_FORMULA_32_3_32_3_0">#REF!*0.1+#REF!</definedName>
    <definedName name="SHARED_FORMULA_32_67_32_67_0">#REF!*0.1+#REF!</definedName>
    <definedName name="SHARED_FORMULA_34_111_34_111_0">#REF!/1000</definedName>
    <definedName name="SHARED_FORMULA_34_3_34_3_0">#REF!/1000</definedName>
    <definedName name="SHARED_FORMULA_34_67_34_67_0">#REF!/1000</definedName>
    <definedName name="SHARED_FORMULA_35_100_35_100_0">#REF!*#REF!</definedName>
    <definedName name="SHARED_FORMULA_35_111_35_111_0">#REF!*#REF!</definedName>
    <definedName name="SHARED_FORMULA_35_36_35_36_0">#REF!*#REF!</definedName>
    <definedName name="SHARED_FORMULA_35_4_35_4_0">#REF!*#REF!</definedName>
    <definedName name="SHARED_FORMULA_35_68_35_68_0">#REF!*#REF!</definedName>
    <definedName name="SHARED_FORMULA_36_111_36_111_0">#REF!/#REF!</definedName>
    <definedName name="SHARED_FORMULA_36_3_36_3_0">#REF!/#REF!</definedName>
    <definedName name="SHARED_FORMULA_36_67_36_67_0">#REF!/#REF!</definedName>
    <definedName name="SHARED_FORMULA_38_111_38_111_0">((#REF!-#REF!)/18)*10*60</definedName>
    <definedName name="SHARED_FORMULA_38_3_38_3_0">((#REF!-#REF!)/18)*10*60</definedName>
    <definedName name="SHARED_FORMULA_38_35_38_35_0">((#REF!-#REF!)/18)*10*60</definedName>
    <definedName name="SHARED_FORMULA_38_67_38_67_0">((#REF!-#REF!)/18)*10*60</definedName>
    <definedName name="SHARED_FORMULA_38_99_38_99_0">((#REF!-#REF!)/18)*10*60</definedName>
    <definedName name="SHARED_FORMULA_39_111_39_111_0">#REF!*8.35</definedName>
    <definedName name="SHARED_FORMULA_39_3_39_3_0">#REF!*8.35</definedName>
    <definedName name="SHARED_FORMULA_39_67_39_67_0">#REF!*8.35</definedName>
    <definedName name="SHARED_FORMULA_40_111_40_111_0">#REF!*3.917</definedName>
    <definedName name="SHARED_FORMULA_40_3_40_3_0">#REF!*3.917</definedName>
    <definedName name="SHARED_FORMULA_40_67_40_67_0">#REF!*3.917</definedName>
    <definedName name="SHARED_FORMULA_41_111_41_111_0">#REF!*#REF!</definedName>
    <definedName name="SHARED_FORMULA_41_3_41_3_0">#REF!*#REF!</definedName>
    <definedName name="SHARED_FORMULA_41_67_41_67_0">#REF!*#REF!</definedName>
    <definedName name="SHARED_FORMULA_42_111_42_111_0">#REF!*3.14*#REF!/30/1000</definedName>
    <definedName name="SHARED_FORMULA_42_3_42_3_0">#REF!*3.14*#REF!/30/1000</definedName>
    <definedName name="SHARED_FORMULA_42_67_42_67_0">#REF!*3.14*#REF!/30/1000</definedName>
    <definedName name="SHARED_FORMULA_43_111_43_111_0">#REF!/#REF!</definedName>
    <definedName name="SHARED_FORMULA_43_3_43_3_0">#REF!/#REF!</definedName>
    <definedName name="SHARED_FORMULA_43_67_43_67_0">#REF!/#REF!</definedName>
  </definedNames>
  <calcPr fullCalcOnLoad="1"/>
</workbook>
</file>

<file path=xl/sharedStrings.xml><?xml version="1.0" encoding="utf-8"?>
<sst xmlns="http://schemas.openxmlformats.org/spreadsheetml/2006/main" count="113" uniqueCount="54">
  <si>
    <t>m/s</t>
  </si>
  <si>
    <t>Km/h</t>
  </si>
  <si>
    <t>Volt</t>
  </si>
  <si>
    <t>m.s-²</t>
  </si>
  <si>
    <t>Watt</t>
  </si>
  <si>
    <t>Newton</t>
  </si>
  <si>
    <t>%</t>
  </si>
  <si>
    <t>Tr/mn</t>
  </si>
  <si>
    <t>milli-Nm</t>
  </si>
  <si>
    <t>Force</t>
  </si>
  <si>
    <t>ACC</t>
  </si>
  <si>
    <t>Distance</t>
  </si>
  <si>
    <t>N</t>
  </si>
  <si>
    <t xml:space="preserve">N </t>
  </si>
  <si>
    <t>Dist</t>
  </si>
  <si>
    <t>F</t>
  </si>
  <si>
    <t>X</t>
  </si>
  <si>
    <t>Y</t>
  </si>
  <si>
    <t>dam</t>
  </si>
  <si>
    <t>time</t>
  </si>
  <si>
    <t>speed</t>
  </si>
  <si>
    <t>meter</t>
  </si>
  <si>
    <t>second</t>
  </si>
  <si>
    <t>hcell</t>
  </si>
  <si>
    <t>accu</t>
  </si>
  <si>
    <t>voltage</t>
  </si>
  <si>
    <t>current</t>
  </si>
  <si>
    <t>Ampere</t>
  </si>
  <si>
    <t>output</t>
  </si>
  <si>
    <t>calculated</t>
  </si>
  <si>
    <t>measured</t>
  </si>
  <si>
    <t>acceleration X</t>
  </si>
  <si>
    <t>acceleration Y</t>
  </si>
  <si>
    <t>energy</t>
  </si>
  <si>
    <t>power</t>
  </si>
  <si>
    <t>Joule</t>
  </si>
  <si>
    <t>wheel</t>
  </si>
  <si>
    <t>Motor</t>
  </si>
  <si>
    <t>torque</t>
  </si>
  <si>
    <t>motor</t>
  </si>
  <si>
    <t>consumption</t>
  </si>
  <si>
    <t>decameter</t>
  </si>
  <si>
    <t>efficiency</t>
  </si>
  <si>
    <t>Efficiency</t>
  </si>
  <si>
    <t>braking</t>
  </si>
  <si>
    <t>Bench</t>
  </si>
  <si>
    <t>raw</t>
  </si>
  <si>
    <t>data</t>
  </si>
  <si>
    <t>Uaccu</t>
  </si>
  <si>
    <t>Uhcell</t>
  </si>
  <si>
    <t xml:space="preserve">Ihcell </t>
  </si>
  <si>
    <t>Iaccu</t>
  </si>
  <si>
    <t>Imotor</t>
  </si>
  <si>
    <t>Umotor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</si>
</sst>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1"/>
      <color indexed="4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1" applyNumberFormat="0" applyAlignment="0" applyProtection="0"/>
    <xf numFmtId="0" fontId="16" fillId="14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3" borderId="1" applyNumberFormat="0" applyAlignment="0" applyProtection="0"/>
    <xf numFmtId="0" fontId="3" fillId="0" borderId="6" applyNumberFormat="0" applyFill="0" applyAlignment="0" applyProtection="0"/>
    <xf numFmtId="0" fontId="7" fillId="15" borderId="0" applyNumberFormat="0" applyBorder="0" applyAlignment="0" applyProtection="0"/>
    <xf numFmtId="0" fontId="0" fillId="4" borderId="7" applyNumberFormat="0" applyAlignment="0" applyProtection="0"/>
    <xf numFmtId="0" fontId="9" fillId="13" borderId="8" applyNumberFormat="0" applyAlignment="0" applyProtection="0"/>
    <xf numFmtId="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5" borderId="0" xfId="0" applyFill="1" applyAlignment="1">
      <alignment/>
    </xf>
    <xf numFmtId="0" fontId="17" fillId="1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0" fillId="18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17" fillId="17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5" fillId="18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7" fillId="5" borderId="0" xfId="0" applyFont="1" applyFill="1" applyAlignment="1">
      <alignment/>
    </xf>
    <xf numFmtId="0" fontId="18" fillId="17" borderId="0" xfId="0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20" fillId="19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5" fillId="18" borderId="0" xfId="0" applyFont="1" applyFill="1" applyAlignment="1">
      <alignment horizontal="center" vertical="center"/>
    </xf>
    <xf numFmtId="0" fontId="17" fillId="18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re 1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8E5E42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80"/>
      <rgbColor rgb="00A6CAF0"/>
      <rgbColor rgb="00DD9CB3"/>
      <rgbColor rgb="00B3B3B3"/>
      <rgbColor rgb="00FFCC99"/>
      <rgbColor rgb="003366FF"/>
      <rgbColor rgb="003FB8CD"/>
      <rgbColor rgb="00958C41"/>
      <rgbColor rgb="00FFD320"/>
      <rgbColor rgb="00FF9900"/>
      <rgbColor rgb="00FF420E"/>
      <rgbColor rgb="00624FAC"/>
      <rgbColor rgb="00969696"/>
      <rgbColor rgb="00004586"/>
      <rgbColor rgb="0033996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8"/>
          <c:w val="0.81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Data!$N$2:$N$3</c:f>
              <c:strCache>
                <c:ptCount val="1"/>
                <c:pt idx="0">
                  <c:v>speed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Data!$N$4:$N$127</c:f>
              <c:numCache/>
            </c:numRef>
          </c:val>
          <c:smooth val="1"/>
        </c:ser>
        <c:ser>
          <c:idx val="1"/>
          <c:order val="1"/>
          <c:tx>
            <c:strRef>
              <c:f>Data!$S$2:$S$3</c:f>
              <c:strCache>
                <c:ptCount val="1"/>
                <c:pt idx="0">
                  <c:v>current output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Data!$S$4:$S$127</c:f>
              <c:numCache/>
            </c:numRef>
          </c:val>
          <c:smooth val="1"/>
        </c:ser>
        <c:ser>
          <c:idx val="2"/>
          <c:order val="2"/>
          <c:tx>
            <c:strRef>
              <c:f>Data!$AI$2:$AI$3</c:f>
              <c:strCache>
                <c:ptCount val="1"/>
                <c:pt idx="0">
                  <c:v>braking torque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Data!$AI$4:$AI$127</c:f>
              <c:numCache/>
            </c:numRef>
          </c:val>
          <c:smooth val="1"/>
        </c:ser>
        <c:marker val="1"/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48847"/>
        <c:crossesAt val="0"/>
        <c:auto val="0"/>
        <c:lblOffset val="100"/>
        <c:tickLblSkip val="5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047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41"/>
          <c:w val="0.16125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05"/>
          <c:w val="0.79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Data!$AK$2:$AK$4</c:f>
              <c:strCache>
                <c:ptCount val="1"/>
                <c:pt idx="0">
                  <c:v>Efficiency Bench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Data!$AK$5:$AK$127</c:f>
              <c:numCache/>
            </c:numRef>
          </c:val>
          <c:smooth val="1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At val="0"/>
        <c:auto val="0"/>
        <c:lblOffset val="100"/>
        <c:tickLblSkip val="5"/>
        <c:noMultiLvlLbl val="0"/>
      </c:catAx>
      <c:valAx>
        <c:axId val="551311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5525"/>
          <c:w val="0.182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17</xdr:row>
      <xdr:rowOff>19050</xdr:rowOff>
    </xdr:from>
    <xdr:to>
      <xdr:col>29</xdr:col>
      <xdr:colOff>152400</xdr:colOff>
      <xdr:row>35</xdr:row>
      <xdr:rowOff>66675</xdr:rowOff>
    </xdr:to>
    <xdr:graphicFrame>
      <xdr:nvGraphicFramePr>
        <xdr:cNvPr id="1" name="Graphique 1"/>
        <xdr:cNvGraphicFramePr/>
      </xdr:nvGraphicFramePr>
      <xdr:xfrm>
        <a:off x="10277475" y="3257550"/>
        <a:ext cx="90106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28</xdr:row>
      <xdr:rowOff>114300</xdr:rowOff>
    </xdr:from>
    <xdr:to>
      <xdr:col>26</xdr:col>
      <xdr:colOff>171450</xdr:colOff>
      <xdr:row>41</xdr:row>
      <xdr:rowOff>66675</xdr:rowOff>
    </xdr:to>
    <xdr:graphicFrame>
      <xdr:nvGraphicFramePr>
        <xdr:cNvPr id="2" name="Graphique 2"/>
        <xdr:cNvGraphicFramePr/>
      </xdr:nvGraphicFramePr>
      <xdr:xfrm>
        <a:off x="7334250" y="5448300"/>
        <a:ext cx="96583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2"/>
  <sheetViews>
    <sheetView tabSelected="1" zoomScale="98" zoomScaleNormal="98" zoomScalePageLayoutView="0" workbookViewId="0" topLeftCell="A1">
      <selection activeCell="D10" sqref="D9:D10"/>
    </sheetView>
  </sheetViews>
  <sheetFormatPr defaultColWidth="11.57421875" defaultRowHeight="15"/>
  <cols>
    <col min="1" max="1" width="6.8515625" style="0" customWidth="1"/>
    <col min="2" max="2" width="6.140625" style="0" customWidth="1"/>
    <col min="3" max="3" width="6.28125" style="0" customWidth="1"/>
    <col min="4" max="4" width="6.140625" style="0" customWidth="1"/>
    <col min="5" max="5" width="6.00390625" style="0" customWidth="1"/>
    <col min="6" max="6" width="6.140625" style="0" customWidth="1"/>
    <col min="7" max="7" width="6.28125" style="0" customWidth="1"/>
    <col min="8" max="10" width="11.00390625" style="0" customWidth="1"/>
    <col min="11" max="11" width="3.421875" style="1" customWidth="1"/>
    <col min="12" max="12" width="11.00390625" style="0" customWidth="1"/>
    <col min="13" max="13" width="12.28125" style="0" customWidth="1"/>
    <col min="14" max="14" width="9.00390625" style="0" customWidth="1"/>
    <col min="15" max="15" width="10.7109375" style="0" customWidth="1"/>
    <col min="16" max="21" width="11.57421875" style="0" customWidth="1"/>
    <col min="22" max="22" width="3.421875" style="1" customWidth="1"/>
    <col min="23" max="25" width="17.57421875" style="0" customWidth="1"/>
    <col min="26" max="26" width="3.421875" style="1" customWidth="1"/>
    <col min="27" max="29" width="11.57421875" style="0" customWidth="1"/>
    <col min="30" max="30" width="3.7109375" style="1" customWidth="1"/>
    <col min="31" max="33" width="11.57421875" style="0" customWidth="1"/>
    <col min="34" max="34" width="3.421875" style="1" customWidth="1"/>
    <col min="35" max="35" width="15.421875" style="0" customWidth="1"/>
    <col min="36" max="36" width="15.00390625" style="0" customWidth="1"/>
    <col min="37" max="37" width="14.57421875" style="0" customWidth="1"/>
    <col min="38" max="38" width="3.421875" style="1" customWidth="1"/>
    <col min="39" max="39" width="12.421875" style="0" customWidth="1"/>
    <col min="40" max="40" width="10.00390625" style="0" customWidth="1"/>
    <col min="41" max="41" width="14.57421875" style="0" customWidth="1"/>
    <col min="42" max="42" width="13.00390625" style="0" customWidth="1"/>
    <col min="43" max="43" width="13.140625" style="0" customWidth="1"/>
    <col min="44" max="44" width="13.00390625" style="0" customWidth="1"/>
    <col min="45" max="45" width="11.57421875" style="0" customWidth="1"/>
    <col min="46" max="46" width="12.28125" style="0" customWidth="1"/>
  </cols>
  <sheetData>
    <row r="1" spans="1:46" ht="15">
      <c r="A1" s="2" t="s">
        <v>46</v>
      </c>
      <c r="B1" s="2" t="s">
        <v>46</v>
      </c>
      <c r="C1" s="2" t="s">
        <v>46</v>
      </c>
      <c r="D1" s="2" t="s">
        <v>46</v>
      </c>
      <c r="E1" s="2" t="s">
        <v>46</v>
      </c>
      <c r="F1" s="2" t="s">
        <v>46</v>
      </c>
      <c r="G1" s="2" t="s">
        <v>46</v>
      </c>
      <c r="H1" s="2" t="s">
        <v>46</v>
      </c>
      <c r="I1" s="2" t="s">
        <v>46</v>
      </c>
      <c r="J1" s="2" t="s">
        <v>46</v>
      </c>
      <c r="K1" s="3"/>
      <c r="L1" s="4" t="s">
        <v>22</v>
      </c>
      <c r="M1" s="4" t="s">
        <v>21</v>
      </c>
      <c r="N1" s="4" t="s">
        <v>0</v>
      </c>
      <c r="O1" s="4" t="s">
        <v>1</v>
      </c>
      <c r="P1" s="4" t="s">
        <v>2</v>
      </c>
      <c r="Q1" s="4" t="s">
        <v>2</v>
      </c>
      <c r="R1" s="4" t="s">
        <v>2</v>
      </c>
      <c r="S1" s="4" t="s">
        <v>27</v>
      </c>
      <c r="T1" s="4" t="s">
        <v>27</v>
      </c>
      <c r="U1" s="4" t="s">
        <v>27</v>
      </c>
      <c r="V1" s="3"/>
      <c r="W1" s="4" t="s">
        <v>3</v>
      </c>
      <c r="X1" s="4" t="s">
        <v>3</v>
      </c>
      <c r="Y1" s="4" t="s">
        <v>3</v>
      </c>
      <c r="Z1" s="3"/>
      <c r="AA1" s="5" t="s">
        <v>4</v>
      </c>
      <c r="AB1" s="5" t="s">
        <v>4</v>
      </c>
      <c r="AC1" s="5" t="s">
        <v>4</v>
      </c>
      <c r="AD1" s="3"/>
      <c r="AE1" s="5" t="s">
        <v>35</v>
      </c>
      <c r="AF1" s="5" t="s">
        <v>35</v>
      </c>
      <c r="AG1" s="5" t="s">
        <v>35</v>
      </c>
      <c r="AH1" s="3"/>
      <c r="AI1" s="6" t="s">
        <v>5</v>
      </c>
      <c r="AJ1" s="7" t="s">
        <v>4</v>
      </c>
      <c r="AK1" s="7" t="s">
        <v>6</v>
      </c>
      <c r="AL1" s="3"/>
      <c r="AM1" s="8" t="s">
        <v>7</v>
      </c>
      <c r="AN1" s="8" t="s">
        <v>7</v>
      </c>
      <c r="AO1" s="8" t="s">
        <v>8</v>
      </c>
      <c r="AP1" s="8" t="s">
        <v>4</v>
      </c>
      <c r="AQ1" s="8" t="s">
        <v>4</v>
      </c>
      <c r="AR1" s="8" t="s">
        <v>6</v>
      </c>
      <c r="AT1" s="4" t="s">
        <v>41</v>
      </c>
    </row>
    <row r="2" spans="1:46" ht="15">
      <c r="A2" s="2" t="s">
        <v>47</v>
      </c>
      <c r="B2" s="2" t="s">
        <v>47</v>
      </c>
      <c r="C2" s="2" t="s">
        <v>47</v>
      </c>
      <c r="D2" s="2" t="s">
        <v>47</v>
      </c>
      <c r="E2" s="2" t="s">
        <v>47</v>
      </c>
      <c r="F2" s="2" t="s">
        <v>47</v>
      </c>
      <c r="G2" s="2" t="s">
        <v>47</v>
      </c>
      <c r="H2" s="2" t="s">
        <v>9</v>
      </c>
      <c r="I2" s="2" t="s">
        <v>10</v>
      </c>
      <c r="J2" s="2" t="s">
        <v>10</v>
      </c>
      <c r="K2" s="3"/>
      <c r="L2" s="9" t="s">
        <v>19</v>
      </c>
      <c r="M2" s="9" t="s">
        <v>11</v>
      </c>
      <c r="N2" s="9" t="s">
        <v>20</v>
      </c>
      <c r="O2" s="9" t="s">
        <v>20</v>
      </c>
      <c r="P2" s="9" t="s">
        <v>25</v>
      </c>
      <c r="Q2" s="9" t="s">
        <v>25</v>
      </c>
      <c r="R2" s="9" t="s">
        <v>25</v>
      </c>
      <c r="S2" s="9" t="s">
        <v>26</v>
      </c>
      <c r="T2" s="9" t="s">
        <v>26</v>
      </c>
      <c r="U2" s="9" t="s">
        <v>26</v>
      </c>
      <c r="V2" s="3"/>
      <c r="W2" s="9" t="s">
        <v>31</v>
      </c>
      <c r="X2" s="9" t="s">
        <v>31</v>
      </c>
      <c r="Y2" s="9" t="s">
        <v>32</v>
      </c>
      <c r="Z2" s="3"/>
      <c r="AA2" s="10" t="s">
        <v>34</v>
      </c>
      <c r="AB2" s="10" t="s">
        <v>34</v>
      </c>
      <c r="AC2" s="10" t="s">
        <v>34</v>
      </c>
      <c r="AD2" s="3"/>
      <c r="AE2" s="5" t="s">
        <v>33</v>
      </c>
      <c r="AF2" s="5" t="s">
        <v>33</v>
      </c>
      <c r="AG2" s="5" t="s">
        <v>33</v>
      </c>
      <c r="AH2" s="3"/>
      <c r="AI2" s="26" t="s">
        <v>44</v>
      </c>
      <c r="AJ2" s="25" t="s">
        <v>44</v>
      </c>
      <c r="AK2" s="11" t="s">
        <v>43</v>
      </c>
      <c r="AL2" s="3"/>
      <c r="AM2" s="12" t="s">
        <v>12</v>
      </c>
      <c r="AN2" s="12" t="s">
        <v>13</v>
      </c>
      <c r="AO2" s="12" t="s">
        <v>39</v>
      </c>
      <c r="AP2" s="12" t="s">
        <v>34</v>
      </c>
      <c r="AQ2" s="12" t="s">
        <v>28</v>
      </c>
      <c r="AR2" s="12" t="s">
        <v>42</v>
      </c>
      <c r="AT2" s="9" t="s">
        <v>11</v>
      </c>
    </row>
    <row r="3" spans="1:46" ht="15">
      <c r="A3" s="13" t="s">
        <v>14</v>
      </c>
      <c r="B3" s="13" t="s">
        <v>53</v>
      </c>
      <c r="C3" s="13" t="s">
        <v>49</v>
      </c>
      <c r="D3" s="13" t="s">
        <v>48</v>
      </c>
      <c r="E3" s="13" t="s">
        <v>52</v>
      </c>
      <c r="F3" s="13" t="s">
        <v>50</v>
      </c>
      <c r="G3" s="13" t="s">
        <v>51</v>
      </c>
      <c r="H3" s="13" t="s">
        <v>15</v>
      </c>
      <c r="I3" s="13" t="s">
        <v>16</v>
      </c>
      <c r="J3" s="13" t="s">
        <v>17</v>
      </c>
      <c r="K3" s="14"/>
      <c r="L3" s="9"/>
      <c r="M3" s="9"/>
      <c r="N3" s="9"/>
      <c r="O3" s="9"/>
      <c r="P3" s="9" t="s">
        <v>28</v>
      </c>
      <c r="Q3" s="9" t="s">
        <v>23</v>
      </c>
      <c r="R3" s="9" t="s">
        <v>24</v>
      </c>
      <c r="S3" s="9" t="s">
        <v>28</v>
      </c>
      <c r="T3" s="9" t="s">
        <v>23</v>
      </c>
      <c r="U3" s="9" t="s">
        <v>24</v>
      </c>
      <c r="V3" s="14"/>
      <c r="W3" s="9" t="s">
        <v>29</v>
      </c>
      <c r="X3" s="9" t="s">
        <v>30</v>
      </c>
      <c r="Y3" s="9" t="s">
        <v>30</v>
      </c>
      <c r="Z3" s="14"/>
      <c r="AA3" s="10" t="s">
        <v>28</v>
      </c>
      <c r="AB3" s="10" t="s">
        <v>23</v>
      </c>
      <c r="AC3" s="10" t="s">
        <v>24</v>
      </c>
      <c r="AD3" s="14"/>
      <c r="AE3" s="10" t="s">
        <v>28</v>
      </c>
      <c r="AF3" s="10" t="s">
        <v>23</v>
      </c>
      <c r="AG3" s="10" t="s">
        <v>24</v>
      </c>
      <c r="AH3" s="14"/>
      <c r="AI3" s="26" t="s">
        <v>38</v>
      </c>
      <c r="AJ3" s="26" t="s">
        <v>34</v>
      </c>
      <c r="AK3" s="26" t="s">
        <v>45</v>
      </c>
      <c r="AL3" s="14"/>
      <c r="AM3" s="12" t="s">
        <v>36</v>
      </c>
      <c r="AN3" s="12" t="s">
        <v>37</v>
      </c>
      <c r="AO3" s="12" t="s">
        <v>38</v>
      </c>
      <c r="AP3" s="12" t="s">
        <v>40</v>
      </c>
      <c r="AQ3" s="12" t="s">
        <v>34</v>
      </c>
      <c r="AR3" s="12" t="s">
        <v>39</v>
      </c>
      <c r="AT3" s="9" t="s">
        <v>18</v>
      </c>
    </row>
    <row r="4" spans="1:46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3"/>
      <c r="L4" s="15">
        <v>0</v>
      </c>
      <c r="M4" s="15">
        <v>0</v>
      </c>
      <c r="N4" s="15">
        <v>0</v>
      </c>
      <c r="O4" s="4"/>
      <c r="P4" s="4"/>
      <c r="Q4" s="4"/>
      <c r="R4" s="4"/>
      <c r="S4" s="4"/>
      <c r="T4" s="4"/>
      <c r="U4" s="4"/>
      <c r="V4" s="3"/>
      <c r="W4" s="4"/>
      <c r="X4" s="4"/>
      <c r="Y4" s="4"/>
      <c r="Z4" s="3"/>
      <c r="AA4" s="5"/>
      <c r="AB4" s="5"/>
      <c r="AC4" s="5"/>
      <c r="AD4" s="3"/>
      <c r="AE4" s="5"/>
      <c r="AF4" s="5"/>
      <c r="AG4" s="5"/>
      <c r="AH4" s="3"/>
      <c r="AI4" s="6"/>
      <c r="AJ4" s="6"/>
      <c r="AK4" s="6"/>
      <c r="AL4" s="3"/>
      <c r="AM4" s="16">
        <v>0</v>
      </c>
      <c r="AN4" s="16">
        <v>0</v>
      </c>
      <c r="AO4" s="16">
        <v>0</v>
      </c>
      <c r="AP4" s="16">
        <v>0</v>
      </c>
      <c r="AQ4" s="17"/>
      <c r="AR4" s="12"/>
      <c r="AT4" s="15">
        <v>0</v>
      </c>
    </row>
    <row r="5" spans="1:46" ht="15">
      <c r="A5">
        <v>0</v>
      </c>
      <c r="B5">
        <v>974</v>
      </c>
      <c r="C5">
        <v>697</v>
      </c>
      <c r="D5">
        <v>973</v>
      </c>
      <c r="E5">
        <v>510</v>
      </c>
      <c r="F5">
        <v>512</v>
      </c>
      <c r="G5">
        <v>519</v>
      </c>
      <c r="H5">
        <v>0</v>
      </c>
      <c r="I5" s="18"/>
      <c r="J5" s="18"/>
      <c r="K5" s="3"/>
      <c r="L5" s="19">
        <f aca="true" t="shared" si="0" ref="L5:L36">L4+0.1</f>
        <v>0.1</v>
      </c>
      <c r="M5" s="19">
        <f aca="true" t="shared" si="1" ref="M5:M36">A5*0.0133</f>
        <v>0</v>
      </c>
      <c r="N5" s="20">
        <f aca="true" t="shared" si="2" ref="N5:N36">(M5-M4)*10</f>
        <v>0</v>
      </c>
      <c r="O5" s="20">
        <f aca="true" t="shared" si="3" ref="O5:O36">N5*3.6</f>
        <v>0</v>
      </c>
      <c r="P5" s="20">
        <f aca="true" t="shared" si="4" ref="P5:P36">(B5*5/1023)*80/47</f>
        <v>8.102992866204946</v>
      </c>
      <c r="Q5" s="20">
        <f aca="true" t="shared" si="5" ref="Q5:Q36">(C5*5/1023)*80/47</f>
        <v>5.7985482831055934</v>
      </c>
      <c r="R5" s="20">
        <f aca="true" t="shared" si="6" ref="R5:R36">(D5*5/1023)*80/47</f>
        <v>8.094673571681122</v>
      </c>
      <c r="S5" s="20">
        <f aca="true" t="shared" si="7" ref="S5:S36">(E5-512)*49/1000</f>
        <v>-0.098</v>
      </c>
      <c r="T5" s="20">
        <f aca="true" t="shared" si="8" ref="T5:T36">(F5-512)*49/1000</f>
        <v>0</v>
      </c>
      <c r="U5" s="20">
        <f aca="true" t="shared" si="9" ref="U5:U36">(G5-512)*49/1000</f>
        <v>0.343</v>
      </c>
      <c r="V5" s="3"/>
      <c r="W5" s="20">
        <f>(N5-N4)*10</f>
        <v>0</v>
      </c>
      <c r="X5" s="20">
        <f aca="true" t="shared" si="10" ref="X5:X36">(I5-$I$5)/16.6</f>
        <v>0</v>
      </c>
      <c r="Y5" s="20">
        <f aca="true" t="shared" si="11" ref="Y5:Y36">(J5-$J$5)/16.6</f>
        <v>0</v>
      </c>
      <c r="Z5" s="3"/>
      <c r="AA5" s="21">
        <f aca="true" t="shared" si="12" ref="AA5:AA36">S5*P5</f>
        <v>-0.7940933008880848</v>
      </c>
      <c r="AB5" s="21">
        <f aca="true" t="shared" si="13" ref="AB5:AB36">T5*Q5</f>
        <v>0</v>
      </c>
      <c r="AC5" s="21">
        <f aca="true" t="shared" si="14" ref="AC5:AC36">U5*R5</f>
        <v>2.7764730350866254</v>
      </c>
      <c r="AD5" s="3"/>
      <c r="AE5" s="21">
        <f aca="true" t="shared" si="15" ref="AE5:AE36">AA5*0.1+AE4</f>
        <v>-0.07940933008880849</v>
      </c>
      <c r="AF5" s="21">
        <f aca="true" t="shared" si="16" ref="AF5:AF36">AB5*0.1+AF4</f>
        <v>0</v>
      </c>
      <c r="AG5" s="21">
        <f aca="true" t="shared" si="17" ref="AG5:AG36">AC5*0.1+AG4</f>
        <v>0.27764730350866257</v>
      </c>
      <c r="AH5" s="3"/>
      <c r="AI5" s="22">
        <f aca="true" t="shared" si="18" ref="AI5:AI36">H5/1000</f>
        <v>0</v>
      </c>
      <c r="AJ5" s="19">
        <f aca="true" t="shared" si="19" ref="AJ5:AJ36">AI5*N5</f>
        <v>0</v>
      </c>
      <c r="AK5" s="23">
        <f aca="true" t="shared" si="20" ref="AK5:AK36">IF(AA5=0,0,AJ5/AA5)</f>
        <v>0</v>
      </c>
      <c r="AL5" s="3"/>
      <c r="AM5" s="24">
        <f aca="true" t="shared" si="21" ref="AM5:AM36">((A5-A4)/18)*10*60</f>
        <v>0</v>
      </c>
      <c r="AN5" s="24">
        <f aca="true" t="shared" si="22" ref="AN5:AN36">AM5*8.35</f>
        <v>0</v>
      </c>
      <c r="AO5" s="19">
        <f aca="true" t="shared" si="23" ref="AO5:AO36">S5*3.917</f>
        <v>-0.383866</v>
      </c>
      <c r="AP5" s="19">
        <f aca="true" t="shared" si="24" ref="AP5:AP36">P5*S5</f>
        <v>-0.7940933008880848</v>
      </c>
      <c r="AQ5" s="20">
        <f aca="true" t="shared" si="25" ref="AQ5:AQ36">AO5*3.14*AN5/30/1000</f>
        <v>0</v>
      </c>
      <c r="AR5" s="23">
        <f aca="true" t="shared" si="26" ref="AR5:AR36">IF(AP5=0,0,AQ5/AP5)</f>
        <v>0</v>
      </c>
      <c r="AT5" s="19">
        <f aca="true" t="shared" si="27" ref="AT5:AT36">M5/10</f>
        <v>0</v>
      </c>
    </row>
    <row r="6" spans="1:46" ht="15">
      <c r="A6">
        <v>0</v>
      </c>
      <c r="B6">
        <v>974</v>
      </c>
      <c r="C6">
        <v>695</v>
      </c>
      <c r="D6">
        <v>974</v>
      </c>
      <c r="E6">
        <v>511</v>
      </c>
      <c r="F6">
        <v>511</v>
      </c>
      <c r="G6">
        <v>522</v>
      </c>
      <c r="H6">
        <v>0</v>
      </c>
      <c r="I6" s="18"/>
      <c r="J6" s="18"/>
      <c r="K6" s="3"/>
      <c r="L6" s="19">
        <f t="shared" si="0"/>
        <v>0.2</v>
      </c>
      <c r="M6" s="19">
        <f t="shared" si="1"/>
        <v>0</v>
      </c>
      <c r="N6" s="20">
        <f t="shared" si="2"/>
        <v>0</v>
      </c>
      <c r="O6" s="20">
        <f t="shared" si="3"/>
        <v>0</v>
      </c>
      <c r="P6" s="20">
        <f t="shared" si="4"/>
        <v>8.102992866204946</v>
      </c>
      <c r="Q6" s="20">
        <f t="shared" si="5"/>
        <v>5.781909694057944</v>
      </c>
      <c r="R6" s="20">
        <f t="shared" si="6"/>
        <v>8.102992866204946</v>
      </c>
      <c r="S6" s="20">
        <f t="shared" si="7"/>
        <v>-0.049</v>
      </c>
      <c r="T6" s="20">
        <f t="shared" si="8"/>
        <v>-0.049</v>
      </c>
      <c r="U6" s="20">
        <f t="shared" si="9"/>
        <v>0.49</v>
      </c>
      <c r="V6" s="3"/>
      <c r="W6" s="20">
        <f>(N6-N5)*10</f>
        <v>0</v>
      </c>
      <c r="X6" s="20">
        <f t="shared" si="10"/>
        <v>0</v>
      </c>
      <c r="Y6" s="20">
        <f t="shared" si="11"/>
        <v>0</v>
      </c>
      <c r="Z6" s="3"/>
      <c r="AA6" s="21">
        <f t="shared" si="12"/>
        <v>-0.3970466504440424</v>
      </c>
      <c r="AB6" s="21">
        <f t="shared" si="13"/>
        <v>-0.2833135750088393</v>
      </c>
      <c r="AC6" s="21">
        <f t="shared" si="14"/>
        <v>3.9704665044404237</v>
      </c>
      <c r="AD6" s="3"/>
      <c r="AE6" s="21">
        <f t="shared" si="15"/>
        <v>-0.11911399513321273</v>
      </c>
      <c r="AF6" s="21">
        <f t="shared" si="16"/>
        <v>-0.028331357500883933</v>
      </c>
      <c r="AG6" s="21">
        <f t="shared" si="17"/>
        <v>0.674693953952705</v>
      </c>
      <c r="AH6" s="3"/>
      <c r="AI6" s="22">
        <f t="shared" si="18"/>
        <v>0</v>
      </c>
      <c r="AJ6" s="19">
        <f t="shared" si="19"/>
        <v>0</v>
      </c>
      <c r="AK6" s="23">
        <f t="shared" si="20"/>
        <v>0</v>
      </c>
      <c r="AL6" s="3"/>
      <c r="AM6" s="24">
        <f t="shared" si="21"/>
        <v>0</v>
      </c>
      <c r="AN6" s="24">
        <f t="shared" si="22"/>
        <v>0</v>
      </c>
      <c r="AO6" s="19">
        <f t="shared" si="23"/>
        <v>-0.191933</v>
      </c>
      <c r="AP6" s="19">
        <f t="shared" si="24"/>
        <v>-0.3970466504440424</v>
      </c>
      <c r="AQ6" s="20">
        <f t="shared" si="25"/>
        <v>0</v>
      </c>
      <c r="AR6" s="23">
        <f t="shared" si="26"/>
        <v>0</v>
      </c>
      <c r="AT6" s="19">
        <f t="shared" si="27"/>
        <v>0</v>
      </c>
    </row>
    <row r="7" spans="1:46" ht="15">
      <c r="A7">
        <v>0</v>
      </c>
      <c r="B7">
        <v>975</v>
      </c>
      <c r="C7">
        <v>696</v>
      </c>
      <c r="D7">
        <v>974</v>
      </c>
      <c r="E7">
        <v>511</v>
      </c>
      <c r="F7">
        <v>511</v>
      </c>
      <c r="G7">
        <v>521</v>
      </c>
      <c r="H7">
        <v>0</v>
      </c>
      <c r="I7" s="18"/>
      <c r="J7" s="18"/>
      <c r="K7" s="3"/>
      <c r="L7" s="19">
        <f t="shared" si="0"/>
        <v>0.30000000000000004</v>
      </c>
      <c r="M7" s="19">
        <f t="shared" si="1"/>
        <v>0</v>
      </c>
      <c r="N7" s="20">
        <f t="shared" si="2"/>
        <v>0</v>
      </c>
      <c r="O7" s="20">
        <f t="shared" si="3"/>
        <v>0</v>
      </c>
      <c r="P7" s="20">
        <f t="shared" si="4"/>
        <v>8.11131216072877</v>
      </c>
      <c r="Q7" s="20">
        <f t="shared" si="5"/>
        <v>5.790228988581768</v>
      </c>
      <c r="R7" s="20">
        <f t="shared" si="6"/>
        <v>8.102992866204946</v>
      </c>
      <c r="S7" s="20">
        <f t="shared" si="7"/>
        <v>-0.049</v>
      </c>
      <c r="T7" s="20">
        <f t="shared" si="8"/>
        <v>-0.049</v>
      </c>
      <c r="U7" s="20">
        <f t="shared" si="9"/>
        <v>0.441</v>
      </c>
      <c r="V7" s="3"/>
      <c r="W7" s="20">
        <f>(N7-N6)*10</f>
        <v>0</v>
      </c>
      <c r="X7" s="20">
        <f t="shared" si="10"/>
        <v>0</v>
      </c>
      <c r="Y7" s="20">
        <f t="shared" si="11"/>
        <v>0</v>
      </c>
      <c r="Z7" s="3"/>
      <c r="AA7" s="21">
        <f t="shared" si="12"/>
        <v>-0.3974542958757098</v>
      </c>
      <c r="AB7" s="21">
        <f t="shared" si="13"/>
        <v>-0.2837212204405067</v>
      </c>
      <c r="AC7" s="21">
        <f t="shared" si="14"/>
        <v>3.5734198539963815</v>
      </c>
      <c r="AD7" s="3"/>
      <c r="AE7" s="21">
        <f t="shared" si="15"/>
        <v>-0.1588594247207837</v>
      </c>
      <c r="AF7" s="21">
        <f t="shared" si="16"/>
        <v>-0.0567034795449346</v>
      </c>
      <c r="AG7" s="21">
        <f t="shared" si="17"/>
        <v>1.0320359393523433</v>
      </c>
      <c r="AH7" s="3"/>
      <c r="AI7" s="22">
        <f t="shared" si="18"/>
        <v>0</v>
      </c>
      <c r="AJ7" s="19">
        <f t="shared" si="19"/>
        <v>0</v>
      </c>
      <c r="AK7" s="23">
        <f t="shared" si="20"/>
        <v>0</v>
      </c>
      <c r="AL7" s="3"/>
      <c r="AM7" s="24">
        <f t="shared" si="21"/>
        <v>0</v>
      </c>
      <c r="AN7" s="24">
        <f t="shared" si="22"/>
        <v>0</v>
      </c>
      <c r="AO7" s="19">
        <f t="shared" si="23"/>
        <v>-0.191933</v>
      </c>
      <c r="AP7" s="19">
        <f t="shared" si="24"/>
        <v>-0.3974542958757098</v>
      </c>
      <c r="AQ7" s="20">
        <f t="shared" si="25"/>
        <v>0</v>
      </c>
      <c r="AR7" s="23">
        <f t="shared" si="26"/>
        <v>0</v>
      </c>
      <c r="AT7" s="19">
        <f t="shared" si="27"/>
        <v>0</v>
      </c>
    </row>
    <row r="8" spans="1:46" ht="15">
      <c r="A8">
        <v>0</v>
      </c>
      <c r="B8">
        <v>973</v>
      </c>
      <c r="C8">
        <v>698</v>
      </c>
      <c r="D8">
        <v>974</v>
      </c>
      <c r="E8">
        <v>510</v>
      </c>
      <c r="F8">
        <v>513</v>
      </c>
      <c r="G8">
        <v>520</v>
      </c>
      <c r="H8">
        <v>0</v>
      </c>
      <c r="I8" s="18"/>
      <c r="J8" s="18"/>
      <c r="K8" s="3"/>
      <c r="L8" s="19">
        <f t="shared" si="0"/>
        <v>0.4</v>
      </c>
      <c r="M8" s="19">
        <f t="shared" si="1"/>
        <v>0</v>
      </c>
      <c r="N8" s="20">
        <f t="shared" si="2"/>
        <v>0</v>
      </c>
      <c r="O8" s="20">
        <f t="shared" si="3"/>
        <v>0</v>
      </c>
      <c r="P8" s="20">
        <f t="shared" si="4"/>
        <v>8.094673571681122</v>
      </c>
      <c r="Q8" s="20">
        <f t="shared" si="5"/>
        <v>5.806867577629418</v>
      </c>
      <c r="R8" s="20">
        <f t="shared" si="6"/>
        <v>8.102992866204946</v>
      </c>
      <c r="S8" s="20">
        <f t="shared" si="7"/>
        <v>-0.098</v>
      </c>
      <c r="T8" s="20">
        <f t="shared" si="8"/>
        <v>0.049</v>
      </c>
      <c r="U8" s="20">
        <f t="shared" si="9"/>
        <v>0.392</v>
      </c>
      <c r="V8" s="3"/>
      <c r="W8" s="20">
        <f>(N8-N7)*10</f>
        <v>0</v>
      </c>
      <c r="X8" s="20">
        <f t="shared" si="10"/>
        <v>0</v>
      </c>
      <c r="Y8" s="20">
        <f t="shared" si="11"/>
        <v>0</v>
      </c>
      <c r="Z8" s="3"/>
      <c r="AA8" s="21">
        <f t="shared" si="12"/>
        <v>-0.79327801002475</v>
      </c>
      <c r="AB8" s="21">
        <f t="shared" si="13"/>
        <v>0.2845365113038415</v>
      </c>
      <c r="AC8" s="21">
        <f t="shared" si="14"/>
        <v>3.1763732035523393</v>
      </c>
      <c r="AD8" s="3"/>
      <c r="AE8" s="21">
        <f t="shared" si="15"/>
        <v>-0.2381872257232587</v>
      </c>
      <c r="AF8" s="21">
        <f t="shared" si="16"/>
        <v>-0.028249828414550447</v>
      </c>
      <c r="AG8" s="21">
        <f t="shared" si="17"/>
        <v>1.3496732597075773</v>
      </c>
      <c r="AH8" s="3"/>
      <c r="AI8" s="22">
        <f t="shared" si="18"/>
        <v>0</v>
      </c>
      <c r="AJ8" s="19">
        <f t="shared" si="19"/>
        <v>0</v>
      </c>
      <c r="AK8" s="23">
        <f t="shared" si="20"/>
        <v>0</v>
      </c>
      <c r="AL8" s="3"/>
      <c r="AM8" s="24">
        <f t="shared" si="21"/>
        <v>0</v>
      </c>
      <c r="AN8" s="24">
        <f t="shared" si="22"/>
        <v>0</v>
      </c>
      <c r="AO8" s="19">
        <f t="shared" si="23"/>
        <v>-0.383866</v>
      </c>
      <c r="AP8" s="19">
        <f t="shared" si="24"/>
        <v>-0.79327801002475</v>
      </c>
      <c r="AQ8" s="20">
        <f t="shared" si="25"/>
        <v>0</v>
      </c>
      <c r="AR8" s="23">
        <f t="shared" si="26"/>
        <v>0</v>
      </c>
      <c r="AT8" s="19">
        <f t="shared" si="27"/>
        <v>0</v>
      </c>
    </row>
    <row r="9" spans="1:46" ht="15">
      <c r="A9">
        <v>0</v>
      </c>
      <c r="B9">
        <v>975</v>
      </c>
      <c r="C9">
        <v>696</v>
      </c>
      <c r="D9">
        <v>975</v>
      </c>
      <c r="E9">
        <v>510</v>
      </c>
      <c r="F9">
        <v>511</v>
      </c>
      <c r="G9">
        <v>521</v>
      </c>
      <c r="H9">
        <v>0</v>
      </c>
      <c r="I9" s="18"/>
      <c r="J9" s="18"/>
      <c r="K9" s="3"/>
      <c r="L9" s="19">
        <f t="shared" si="0"/>
        <v>0.5</v>
      </c>
      <c r="M9" s="19">
        <f t="shared" si="1"/>
        <v>0</v>
      </c>
      <c r="N9" s="20">
        <f t="shared" si="2"/>
        <v>0</v>
      </c>
      <c r="O9" s="20">
        <f t="shared" si="3"/>
        <v>0</v>
      </c>
      <c r="P9" s="20">
        <f t="shared" si="4"/>
        <v>8.11131216072877</v>
      </c>
      <c r="Q9" s="20">
        <f t="shared" si="5"/>
        <v>5.790228988581768</v>
      </c>
      <c r="R9" s="20">
        <f t="shared" si="6"/>
        <v>8.11131216072877</v>
      </c>
      <c r="S9" s="20">
        <f t="shared" si="7"/>
        <v>-0.098</v>
      </c>
      <c r="T9" s="20">
        <f t="shared" si="8"/>
        <v>-0.049</v>
      </c>
      <c r="U9" s="20">
        <f t="shared" si="9"/>
        <v>0.441</v>
      </c>
      <c r="V9" s="3"/>
      <c r="W9" s="20">
        <f aca="true" t="shared" si="28" ref="W9:W40">(N9-N4)*2</f>
        <v>0</v>
      </c>
      <c r="X9" s="20">
        <f t="shared" si="10"/>
        <v>0</v>
      </c>
      <c r="Y9" s="20">
        <f t="shared" si="11"/>
        <v>0</v>
      </c>
      <c r="Z9" s="3"/>
      <c r="AA9" s="21">
        <f t="shared" si="12"/>
        <v>-0.7949085917514196</v>
      </c>
      <c r="AB9" s="21">
        <f t="shared" si="13"/>
        <v>-0.2837212204405067</v>
      </c>
      <c r="AC9" s="21">
        <f t="shared" si="14"/>
        <v>3.577088662881388</v>
      </c>
      <c r="AD9" s="3"/>
      <c r="AE9" s="21">
        <f t="shared" si="15"/>
        <v>-0.31767808489840066</v>
      </c>
      <c r="AF9" s="21">
        <f t="shared" si="16"/>
        <v>-0.05662195045860112</v>
      </c>
      <c r="AG9" s="21">
        <f t="shared" si="17"/>
        <v>1.707382125995716</v>
      </c>
      <c r="AH9" s="3"/>
      <c r="AI9" s="22">
        <f t="shared" si="18"/>
        <v>0</v>
      </c>
      <c r="AJ9" s="19">
        <f t="shared" si="19"/>
        <v>0</v>
      </c>
      <c r="AK9" s="23">
        <f t="shared" si="20"/>
        <v>0</v>
      </c>
      <c r="AL9" s="3"/>
      <c r="AM9" s="24">
        <f t="shared" si="21"/>
        <v>0</v>
      </c>
      <c r="AN9" s="24">
        <f t="shared" si="22"/>
        <v>0</v>
      </c>
      <c r="AO9" s="19">
        <f t="shared" si="23"/>
        <v>-0.383866</v>
      </c>
      <c r="AP9" s="19">
        <f t="shared" si="24"/>
        <v>-0.7949085917514196</v>
      </c>
      <c r="AQ9" s="20">
        <f t="shared" si="25"/>
        <v>0</v>
      </c>
      <c r="AR9" s="23">
        <f t="shared" si="26"/>
        <v>0</v>
      </c>
      <c r="AT9" s="19">
        <f t="shared" si="27"/>
        <v>0</v>
      </c>
    </row>
    <row r="10" spans="1:46" ht="15">
      <c r="A10">
        <v>0</v>
      </c>
      <c r="B10">
        <v>974</v>
      </c>
      <c r="C10">
        <v>696</v>
      </c>
      <c r="D10">
        <v>973</v>
      </c>
      <c r="E10">
        <v>511</v>
      </c>
      <c r="F10">
        <v>512</v>
      </c>
      <c r="G10">
        <v>520</v>
      </c>
      <c r="H10">
        <v>0</v>
      </c>
      <c r="I10" s="18"/>
      <c r="J10" s="18"/>
      <c r="K10" s="3"/>
      <c r="L10" s="19">
        <f t="shared" si="0"/>
        <v>0.6</v>
      </c>
      <c r="M10" s="19">
        <f t="shared" si="1"/>
        <v>0</v>
      </c>
      <c r="N10" s="20">
        <f t="shared" si="2"/>
        <v>0</v>
      </c>
      <c r="O10" s="20">
        <f t="shared" si="3"/>
        <v>0</v>
      </c>
      <c r="P10" s="20">
        <f t="shared" si="4"/>
        <v>8.102992866204946</v>
      </c>
      <c r="Q10" s="20">
        <f t="shared" si="5"/>
        <v>5.790228988581768</v>
      </c>
      <c r="R10" s="20">
        <f t="shared" si="6"/>
        <v>8.094673571681122</v>
      </c>
      <c r="S10" s="20">
        <f t="shared" si="7"/>
        <v>-0.049</v>
      </c>
      <c r="T10" s="20">
        <f t="shared" si="8"/>
        <v>0</v>
      </c>
      <c r="U10" s="20">
        <f t="shared" si="9"/>
        <v>0.392</v>
      </c>
      <c r="V10" s="3"/>
      <c r="W10" s="20">
        <f t="shared" si="28"/>
        <v>0</v>
      </c>
      <c r="X10" s="20">
        <f t="shared" si="10"/>
        <v>0</v>
      </c>
      <c r="Y10" s="20">
        <f t="shared" si="11"/>
        <v>0</v>
      </c>
      <c r="Z10" s="3"/>
      <c r="AA10" s="21">
        <f t="shared" si="12"/>
        <v>-0.3970466504440424</v>
      </c>
      <c r="AB10" s="21">
        <f t="shared" si="13"/>
        <v>0</v>
      </c>
      <c r="AC10" s="21">
        <f t="shared" si="14"/>
        <v>3.173112040099</v>
      </c>
      <c r="AD10" s="3"/>
      <c r="AE10" s="21">
        <f t="shared" si="15"/>
        <v>-0.3573827499428049</v>
      </c>
      <c r="AF10" s="21">
        <f t="shared" si="16"/>
        <v>-0.05662195045860112</v>
      </c>
      <c r="AG10" s="21">
        <f t="shared" si="17"/>
        <v>2.024693330005616</v>
      </c>
      <c r="AH10" s="3"/>
      <c r="AI10" s="22">
        <f t="shared" si="18"/>
        <v>0</v>
      </c>
      <c r="AJ10" s="19">
        <f t="shared" si="19"/>
        <v>0</v>
      </c>
      <c r="AK10" s="23">
        <f t="shared" si="20"/>
        <v>0</v>
      </c>
      <c r="AL10" s="3"/>
      <c r="AM10" s="24">
        <f t="shared" si="21"/>
        <v>0</v>
      </c>
      <c r="AN10" s="24">
        <f t="shared" si="22"/>
        <v>0</v>
      </c>
      <c r="AO10" s="19">
        <f t="shared" si="23"/>
        <v>-0.191933</v>
      </c>
      <c r="AP10" s="19">
        <f t="shared" si="24"/>
        <v>-0.3970466504440424</v>
      </c>
      <c r="AQ10" s="20">
        <f t="shared" si="25"/>
        <v>0</v>
      </c>
      <c r="AR10" s="23">
        <f t="shared" si="26"/>
        <v>0</v>
      </c>
      <c r="AT10" s="19">
        <f t="shared" si="27"/>
        <v>0</v>
      </c>
    </row>
    <row r="11" spans="1:46" ht="15">
      <c r="A11">
        <v>0</v>
      </c>
      <c r="B11">
        <v>974</v>
      </c>
      <c r="C11">
        <v>696</v>
      </c>
      <c r="D11">
        <v>973</v>
      </c>
      <c r="E11">
        <v>511</v>
      </c>
      <c r="F11">
        <v>511</v>
      </c>
      <c r="G11">
        <v>520</v>
      </c>
      <c r="H11">
        <v>0</v>
      </c>
      <c r="I11" s="18"/>
      <c r="J11" s="18"/>
      <c r="K11" s="3"/>
      <c r="L11" s="19">
        <f t="shared" si="0"/>
        <v>0.7</v>
      </c>
      <c r="M11" s="19">
        <f t="shared" si="1"/>
        <v>0</v>
      </c>
      <c r="N11" s="20">
        <f t="shared" si="2"/>
        <v>0</v>
      </c>
      <c r="O11" s="20">
        <f t="shared" si="3"/>
        <v>0</v>
      </c>
      <c r="P11" s="20">
        <f t="shared" si="4"/>
        <v>8.102992866204946</v>
      </c>
      <c r="Q11" s="20">
        <f t="shared" si="5"/>
        <v>5.790228988581768</v>
      </c>
      <c r="R11" s="20">
        <f t="shared" si="6"/>
        <v>8.094673571681122</v>
      </c>
      <c r="S11" s="20">
        <f t="shared" si="7"/>
        <v>-0.049</v>
      </c>
      <c r="T11" s="20">
        <f t="shared" si="8"/>
        <v>-0.049</v>
      </c>
      <c r="U11" s="20">
        <f t="shared" si="9"/>
        <v>0.392</v>
      </c>
      <c r="V11" s="3"/>
      <c r="W11" s="20">
        <f t="shared" si="28"/>
        <v>0</v>
      </c>
      <c r="X11" s="20">
        <f t="shared" si="10"/>
        <v>0</v>
      </c>
      <c r="Y11" s="20">
        <f t="shared" si="11"/>
        <v>0</v>
      </c>
      <c r="Z11" s="3"/>
      <c r="AA11" s="21">
        <f t="shared" si="12"/>
        <v>-0.3970466504440424</v>
      </c>
      <c r="AB11" s="21">
        <f t="shared" si="13"/>
        <v>-0.2837212204405067</v>
      </c>
      <c r="AC11" s="21">
        <f t="shared" si="14"/>
        <v>3.173112040099</v>
      </c>
      <c r="AD11" s="3"/>
      <c r="AE11" s="21">
        <f t="shared" si="15"/>
        <v>-0.3970874149872091</v>
      </c>
      <c r="AF11" s="21">
        <f t="shared" si="16"/>
        <v>-0.08499407250265179</v>
      </c>
      <c r="AG11" s="21">
        <f t="shared" si="17"/>
        <v>2.3420045340155156</v>
      </c>
      <c r="AH11" s="3"/>
      <c r="AI11" s="22">
        <f t="shared" si="18"/>
        <v>0</v>
      </c>
      <c r="AJ11" s="19">
        <f t="shared" si="19"/>
        <v>0</v>
      </c>
      <c r="AK11" s="23">
        <f t="shared" si="20"/>
        <v>0</v>
      </c>
      <c r="AL11" s="3"/>
      <c r="AM11" s="24">
        <f t="shared" si="21"/>
        <v>0</v>
      </c>
      <c r="AN11" s="24">
        <f t="shared" si="22"/>
        <v>0</v>
      </c>
      <c r="AO11" s="19">
        <f t="shared" si="23"/>
        <v>-0.191933</v>
      </c>
      <c r="AP11" s="19">
        <f t="shared" si="24"/>
        <v>-0.3970466504440424</v>
      </c>
      <c r="AQ11" s="20">
        <f t="shared" si="25"/>
        <v>0</v>
      </c>
      <c r="AR11" s="23">
        <f t="shared" si="26"/>
        <v>0</v>
      </c>
      <c r="AT11" s="19">
        <f t="shared" si="27"/>
        <v>0</v>
      </c>
    </row>
    <row r="12" spans="1:46" ht="15">
      <c r="A12">
        <v>0</v>
      </c>
      <c r="B12">
        <v>975</v>
      </c>
      <c r="C12">
        <v>695</v>
      </c>
      <c r="D12">
        <v>975</v>
      </c>
      <c r="E12">
        <v>511</v>
      </c>
      <c r="F12">
        <v>511</v>
      </c>
      <c r="G12">
        <v>521</v>
      </c>
      <c r="H12">
        <v>0</v>
      </c>
      <c r="I12" s="18"/>
      <c r="J12" s="18"/>
      <c r="K12" s="3"/>
      <c r="L12" s="19">
        <f t="shared" si="0"/>
        <v>0.7999999999999999</v>
      </c>
      <c r="M12" s="19">
        <f t="shared" si="1"/>
        <v>0</v>
      </c>
      <c r="N12" s="20">
        <f t="shared" si="2"/>
        <v>0</v>
      </c>
      <c r="O12" s="20">
        <f t="shared" si="3"/>
        <v>0</v>
      </c>
      <c r="P12" s="20">
        <f t="shared" si="4"/>
        <v>8.11131216072877</v>
      </c>
      <c r="Q12" s="20">
        <f t="shared" si="5"/>
        <v>5.781909694057944</v>
      </c>
      <c r="R12" s="20">
        <f t="shared" si="6"/>
        <v>8.11131216072877</v>
      </c>
      <c r="S12" s="20">
        <f t="shared" si="7"/>
        <v>-0.049</v>
      </c>
      <c r="T12" s="20">
        <f t="shared" si="8"/>
        <v>-0.049</v>
      </c>
      <c r="U12" s="20">
        <f t="shared" si="9"/>
        <v>0.441</v>
      </c>
      <c r="V12" s="3"/>
      <c r="W12" s="20">
        <f t="shared" si="28"/>
        <v>0</v>
      </c>
      <c r="X12" s="20">
        <f t="shared" si="10"/>
        <v>0</v>
      </c>
      <c r="Y12" s="20">
        <f t="shared" si="11"/>
        <v>0</v>
      </c>
      <c r="Z12" s="3"/>
      <c r="AA12" s="21">
        <f t="shared" si="12"/>
        <v>-0.3974542958757098</v>
      </c>
      <c r="AB12" s="21">
        <f t="shared" si="13"/>
        <v>-0.2833135750088393</v>
      </c>
      <c r="AC12" s="21">
        <f t="shared" si="14"/>
        <v>3.577088662881388</v>
      </c>
      <c r="AD12" s="3"/>
      <c r="AE12" s="21">
        <f t="shared" si="15"/>
        <v>-0.4368328445747801</v>
      </c>
      <c r="AF12" s="21">
        <f t="shared" si="16"/>
        <v>-0.11332543000353572</v>
      </c>
      <c r="AG12" s="21">
        <f t="shared" si="17"/>
        <v>2.6997134003036543</v>
      </c>
      <c r="AH12" s="3"/>
      <c r="AI12" s="22">
        <f t="shared" si="18"/>
        <v>0</v>
      </c>
      <c r="AJ12" s="19">
        <f t="shared" si="19"/>
        <v>0</v>
      </c>
      <c r="AK12" s="23">
        <f t="shared" si="20"/>
        <v>0</v>
      </c>
      <c r="AL12" s="3"/>
      <c r="AM12" s="24">
        <f t="shared" si="21"/>
        <v>0</v>
      </c>
      <c r="AN12" s="24">
        <f t="shared" si="22"/>
        <v>0</v>
      </c>
      <c r="AO12" s="19">
        <f t="shared" si="23"/>
        <v>-0.191933</v>
      </c>
      <c r="AP12" s="19">
        <f t="shared" si="24"/>
        <v>-0.3974542958757098</v>
      </c>
      <c r="AQ12" s="20">
        <f t="shared" si="25"/>
        <v>0</v>
      </c>
      <c r="AR12" s="23">
        <f t="shared" si="26"/>
        <v>0</v>
      </c>
      <c r="AT12" s="19">
        <f t="shared" si="27"/>
        <v>0</v>
      </c>
    </row>
    <row r="13" spans="1:46" ht="15">
      <c r="A13">
        <v>0</v>
      </c>
      <c r="B13">
        <v>974</v>
      </c>
      <c r="C13">
        <v>695</v>
      </c>
      <c r="D13">
        <v>975</v>
      </c>
      <c r="E13">
        <v>510</v>
      </c>
      <c r="F13">
        <v>512</v>
      </c>
      <c r="G13">
        <v>521</v>
      </c>
      <c r="H13">
        <v>0</v>
      </c>
      <c r="I13" s="18"/>
      <c r="J13" s="18"/>
      <c r="K13" s="3"/>
      <c r="L13" s="19">
        <f t="shared" si="0"/>
        <v>0.8999999999999999</v>
      </c>
      <c r="M13" s="19">
        <f t="shared" si="1"/>
        <v>0</v>
      </c>
      <c r="N13" s="20">
        <f t="shared" si="2"/>
        <v>0</v>
      </c>
      <c r="O13" s="20">
        <f t="shared" si="3"/>
        <v>0</v>
      </c>
      <c r="P13" s="20">
        <f t="shared" si="4"/>
        <v>8.102992866204946</v>
      </c>
      <c r="Q13" s="20">
        <f t="shared" si="5"/>
        <v>5.781909694057944</v>
      </c>
      <c r="R13" s="20">
        <f t="shared" si="6"/>
        <v>8.11131216072877</v>
      </c>
      <c r="S13" s="20">
        <f t="shared" si="7"/>
        <v>-0.098</v>
      </c>
      <c r="T13" s="20">
        <f t="shared" si="8"/>
        <v>0</v>
      </c>
      <c r="U13" s="20">
        <f t="shared" si="9"/>
        <v>0.441</v>
      </c>
      <c r="V13" s="3"/>
      <c r="W13" s="20">
        <f t="shared" si="28"/>
        <v>0</v>
      </c>
      <c r="X13" s="20">
        <f t="shared" si="10"/>
        <v>0</v>
      </c>
      <c r="Y13" s="20">
        <f t="shared" si="11"/>
        <v>0</v>
      </c>
      <c r="Z13" s="3"/>
      <c r="AA13" s="21">
        <f t="shared" si="12"/>
        <v>-0.7940933008880848</v>
      </c>
      <c r="AB13" s="21">
        <f t="shared" si="13"/>
        <v>0</v>
      </c>
      <c r="AC13" s="21">
        <f t="shared" si="14"/>
        <v>3.577088662881388</v>
      </c>
      <c r="AD13" s="3"/>
      <c r="AE13" s="21">
        <f t="shared" si="15"/>
        <v>-0.5162421746635886</v>
      </c>
      <c r="AF13" s="21">
        <f t="shared" si="16"/>
        <v>-0.11332543000353572</v>
      </c>
      <c r="AG13" s="21">
        <f t="shared" si="17"/>
        <v>3.057422266591793</v>
      </c>
      <c r="AH13" s="3"/>
      <c r="AI13" s="22">
        <f t="shared" si="18"/>
        <v>0</v>
      </c>
      <c r="AJ13" s="19">
        <f t="shared" si="19"/>
        <v>0</v>
      </c>
      <c r="AK13" s="23">
        <f t="shared" si="20"/>
        <v>0</v>
      </c>
      <c r="AL13" s="3"/>
      <c r="AM13" s="24">
        <f t="shared" si="21"/>
        <v>0</v>
      </c>
      <c r="AN13" s="24">
        <f t="shared" si="22"/>
        <v>0</v>
      </c>
      <c r="AO13" s="19">
        <f t="shared" si="23"/>
        <v>-0.383866</v>
      </c>
      <c r="AP13" s="19">
        <f t="shared" si="24"/>
        <v>-0.7940933008880848</v>
      </c>
      <c r="AQ13" s="20">
        <f t="shared" si="25"/>
        <v>0</v>
      </c>
      <c r="AR13" s="23">
        <f t="shared" si="26"/>
        <v>0</v>
      </c>
      <c r="AT13" s="19">
        <f t="shared" si="27"/>
        <v>0</v>
      </c>
    </row>
    <row r="14" spans="1:46" ht="15">
      <c r="A14">
        <v>0</v>
      </c>
      <c r="B14">
        <v>973</v>
      </c>
      <c r="C14">
        <v>695</v>
      </c>
      <c r="D14">
        <v>975</v>
      </c>
      <c r="E14">
        <v>510</v>
      </c>
      <c r="F14">
        <v>512</v>
      </c>
      <c r="G14">
        <v>520</v>
      </c>
      <c r="H14">
        <v>0</v>
      </c>
      <c r="I14" s="18"/>
      <c r="J14" s="18"/>
      <c r="K14" s="3"/>
      <c r="L14" s="19">
        <f t="shared" si="0"/>
        <v>0.9999999999999999</v>
      </c>
      <c r="M14" s="19">
        <f t="shared" si="1"/>
        <v>0</v>
      </c>
      <c r="N14" s="20">
        <f t="shared" si="2"/>
        <v>0</v>
      </c>
      <c r="O14" s="20">
        <f t="shared" si="3"/>
        <v>0</v>
      </c>
      <c r="P14" s="20">
        <f t="shared" si="4"/>
        <v>8.094673571681122</v>
      </c>
      <c r="Q14" s="20">
        <f t="shared" si="5"/>
        <v>5.781909694057944</v>
      </c>
      <c r="R14" s="20">
        <f t="shared" si="6"/>
        <v>8.11131216072877</v>
      </c>
      <c r="S14" s="20">
        <f t="shared" si="7"/>
        <v>-0.098</v>
      </c>
      <c r="T14" s="20">
        <f t="shared" si="8"/>
        <v>0</v>
      </c>
      <c r="U14" s="20">
        <f t="shared" si="9"/>
        <v>0.392</v>
      </c>
      <c r="V14" s="3"/>
      <c r="W14" s="20">
        <f t="shared" si="28"/>
        <v>0</v>
      </c>
      <c r="X14" s="20">
        <f t="shared" si="10"/>
        <v>0</v>
      </c>
      <c r="Y14" s="20">
        <f t="shared" si="11"/>
        <v>0</v>
      </c>
      <c r="Z14" s="3"/>
      <c r="AA14" s="21">
        <f t="shared" si="12"/>
        <v>-0.79327801002475</v>
      </c>
      <c r="AB14" s="21">
        <f t="shared" si="13"/>
        <v>0</v>
      </c>
      <c r="AC14" s="21">
        <f t="shared" si="14"/>
        <v>3.1796343670056784</v>
      </c>
      <c r="AD14" s="3"/>
      <c r="AE14" s="21">
        <f t="shared" si="15"/>
        <v>-0.5955699756660635</v>
      </c>
      <c r="AF14" s="21">
        <f t="shared" si="16"/>
        <v>-0.11332543000353572</v>
      </c>
      <c r="AG14" s="21">
        <f t="shared" si="17"/>
        <v>3.375385703292361</v>
      </c>
      <c r="AH14" s="3"/>
      <c r="AI14" s="22">
        <f t="shared" si="18"/>
        <v>0</v>
      </c>
      <c r="AJ14" s="19">
        <f t="shared" si="19"/>
        <v>0</v>
      </c>
      <c r="AK14" s="23">
        <f t="shared" si="20"/>
        <v>0</v>
      </c>
      <c r="AL14" s="3"/>
      <c r="AM14" s="24">
        <f t="shared" si="21"/>
        <v>0</v>
      </c>
      <c r="AN14" s="24">
        <f t="shared" si="22"/>
        <v>0</v>
      </c>
      <c r="AO14" s="19">
        <f t="shared" si="23"/>
        <v>-0.383866</v>
      </c>
      <c r="AP14" s="19">
        <f t="shared" si="24"/>
        <v>-0.79327801002475</v>
      </c>
      <c r="AQ14" s="20">
        <f t="shared" si="25"/>
        <v>0</v>
      </c>
      <c r="AR14" s="23">
        <f t="shared" si="26"/>
        <v>0</v>
      </c>
      <c r="AT14" s="19">
        <f t="shared" si="27"/>
        <v>0</v>
      </c>
    </row>
    <row r="15" spans="1:46" ht="15">
      <c r="A15">
        <v>0</v>
      </c>
      <c r="B15">
        <v>975</v>
      </c>
      <c r="C15">
        <v>695</v>
      </c>
      <c r="D15">
        <v>975</v>
      </c>
      <c r="E15">
        <v>510</v>
      </c>
      <c r="F15">
        <v>511</v>
      </c>
      <c r="G15">
        <v>521</v>
      </c>
      <c r="H15">
        <v>0</v>
      </c>
      <c r="I15" s="18"/>
      <c r="J15" s="18"/>
      <c r="K15" s="3"/>
      <c r="L15" s="19">
        <f t="shared" si="0"/>
        <v>1.0999999999999999</v>
      </c>
      <c r="M15" s="19">
        <f t="shared" si="1"/>
        <v>0</v>
      </c>
      <c r="N15" s="20">
        <f t="shared" si="2"/>
        <v>0</v>
      </c>
      <c r="O15" s="20">
        <f t="shared" si="3"/>
        <v>0</v>
      </c>
      <c r="P15" s="20">
        <f t="shared" si="4"/>
        <v>8.11131216072877</v>
      </c>
      <c r="Q15" s="20">
        <f t="shared" si="5"/>
        <v>5.781909694057944</v>
      </c>
      <c r="R15" s="20">
        <f t="shared" si="6"/>
        <v>8.11131216072877</v>
      </c>
      <c r="S15" s="20">
        <f t="shared" si="7"/>
        <v>-0.098</v>
      </c>
      <c r="T15" s="20">
        <f t="shared" si="8"/>
        <v>-0.049</v>
      </c>
      <c r="U15" s="20">
        <f t="shared" si="9"/>
        <v>0.441</v>
      </c>
      <c r="V15" s="3"/>
      <c r="W15" s="20">
        <f t="shared" si="28"/>
        <v>0</v>
      </c>
      <c r="X15" s="20">
        <f t="shared" si="10"/>
        <v>0</v>
      </c>
      <c r="Y15" s="20">
        <f t="shared" si="11"/>
        <v>0</v>
      </c>
      <c r="Z15" s="3"/>
      <c r="AA15" s="21">
        <f t="shared" si="12"/>
        <v>-0.7949085917514196</v>
      </c>
      <c r="AB15" s="21">
        <f t="shared" si="13"/>
        <v>-0.2833135750088393</v>
      </c>
      <c r="AC15" s="21">
        <f t="shared" si="14"/>
        <v>3.577088662881388</v>
      </c>
      <c r="AD15" s="3"/>
      <c r="AE15" s="21">
        <f t="shared" si="15"/>
        <v>-0.6750608348412055</v>
      </c>
      <c r="AF15" s="21">
        <f t="shared" si="16"/>
        <v>-0.14165678750441965</v>
      </c>
      <c r="AG15" s="21">
        <f t="shared" si="17"/>
        <v>3.7330945695804996</v>
      </c>
      <c r="AH15" s="3"/>
      <c r="AI15" s="22">
        <f t="shared" si="18"/>
        <v>0</v>
      </c>
      <c r="AJ15" s="19">
        <f t="shared" si="19"/>
        <v>0</v>
      </c>
      <c r="AK15" s="23">
        <f t="shared" si="20"/>
        <v>0</v>
      </c>
      <c r="AL15" s="3"/>
      <c r="AM15" s="24">
        <f t="shared" si="21"/>
        <v>0</v>
      </c>
      <c r="AN15" s="24">
        <f t="shared" si="22"/>
        <v>0</v>
      </c>
      <c r="AO15" s="19">
        <f t="shared" si="23"/>
        <v>-0.383866</v>
      </c>
      <c r="AP15" s="19">
        <f t="shared" si="24"/>
        <v>-0.7949085917514196</v>
      </c>
      <c r="AQ15" s="20">
        <f t="shared" si="25"/>
        <v>0</v>
      </c>
      <c r="AR15" s="23">
        <f t="shared" si="26"/>
        <v>0</v>
      </c>
      <c r="AT15" s="19">
        <f t="shared" si="27"/>
        <v>0</v>
      </c>
    </row>
    <row r="16" spans="1:46" ht="15">
      <c r="A16">
        <v>0</v>
      </c>
      <c r="B16">
        <v>975</v>
      </c>
      <c r="C16">
        <v>694</v>
      </c>
      <c r="D16">
        <v>974</v>
      </c>
      <c r="E16">
        <v>511</v>
      </c>
      <c r="F16">
        <v>510</v>
      </c>
      <c r="G16">
        <v>521</v>
      </c>
      <c r="H16">
        <v>0</v>
      </c>
      <c r="I16" s="18"/>
      <c r="J16" s="18"/>
      <c r="K16" s="3"/>
      <c r="L16" s="19">
        <f t="shared" si="0"/>
        <v>1.2</v>
      </c>
      <c r="M16" s="19">
        <f t="shared" si="1"/>
        <v>0</v>
      </c>
      <c r="N16" s="20">
        <f t="shared" si="2"/>
        <v>0</v>
      </c>
      <c r="O16" s="20">
        <f t="shared" si="3"/>
        <v>0</v>
      </c>
      <c r="P16" s="20">
        <f t="shared" si="4"/>
        <v>8.11131216072877</v>
      </c>
      <c r="Q16" s="20">
        <f t="shared" si="5"/>
        <v>5.77359039953412</v>
      </c>
      <c r="R16" s="20">
        <f t="shared" si="6"/>
        <v>8.102992866204946</v>
      </c>
      <c r="S16" s="20">
        <f t="shared" si="7"/>
        <v>-0.049</v>
      </c>
      <c r="T16" s="20">
        <f t="shared" si="8"/>
        <v>-0.098</v>
      </c>
      <c r="U16" s="20">
        <f t="shared" si="9"/>
        <v>0.441</v>
      </c>
      <c r="V16" s="3"/>
      <c r="W16" s="20">
        <f t="shared" si="28"/>
        <v>0</v>
      </c>
      <c r="X16" s="20">
        <f t="shared" si="10"/>
        <v>0</v>
      </c>
      <c r="Y16" s="20">
        <f t="shared" si="11"/>
        <v>0</v>
      </c>
      <c r="Z16" s="3"/>
      <c r="AA16" s="21">
        <f t="shared" si="12"/>
        <v>-0.3974542958757098</v>
      </c>
      <c r="AB16" s="21">
        <f t="shared" si="13"/>
        <v>-0.5658118591543437</v>
      </c>
      <c r="AC16" s="21">
        <f t="shared" si="14"/>
        <v>3.5734198539963815</v>
      </c>
      <c r="AD16" s="3"/>
      <c r="AE16" s="21">
        <f t="shared" si="15"/>
        <v>-0.7148062644287765</v>
      </c>
      <c r="AF16" s="21">
        <f t="shared" si="16"/>
        <v>-0.19823797341985402</v>
      </c>
      <c r="AG16" s="21">
        <f t="shared" si="17"/>
        <v>4.090436554980138</v>
      </c>
      <c r="AH16" s="3"/>
      <c r="AI16" s="22">
        <f t="shared" si="18"/>
        <v>0</v>
      </c>
      <c r="AJ16" s="19">
        <f t="shared" si="19"/>
        <v>0</v>
      </c>
      <c r="AK16" s="23">
        <f t="shared" si="20"/>
        <v>0</v>
      </c>
      <c r="AL16" s="3"/>
      <c r="AM16" s="24">
        <f t="shared" si="21"/>
        <v>0</v>
      </c>
      <c r="AN16" s="24">
        <f t="shared" si="22"/>
        <v>0</v>
      </c>
      <c r="AO16" s="19">
        <f t="shared" si="23"/>
        <v>-0.191933</v>
      </c>
      <c r="AP16" s="19">
        <f t="shared" si="24"/>
        <v>-0.3974542958757098</v>
      </c>
      <c r="AQ16" s="20">
        <f t="shared" si="25"/>
        <v>0</v>
      </c>
      <c r="AR16" s="23">
        <f t="shared" si="26"/>
        <v>0</v>
      </c>
      <c r="AT16" s="19">
        <f t="shared" si="27"/>
        <v>0</v>
      </c>
    </row>
    <row r="17" spans="1:46" ht="15">
      <c r="A17">
        <v>0</v>
      </c>
      <c r="B17">
        <v>973</v>
      </c>
      <c r="C17">
        <v>695</v>
      </c>
      <c r="D17">
        <v>975</v>
      </c>
      <c r="E17">
        <v>510</v>
      </c>
      <c r="F17">
        <v>512</v>
      </c>
      <c r="G17">
        <v>520</v>
      </c>
      <c r="H17">
        <v>0</v>
      </c>
      <c r="I17" s="18"/>
      <c r="J17" s="18"/>
      <c r="K17" s="3"/>
      <c r="L17" s="19">
        <f t="shared" si="0"/>
        <v>1.3</v>
      </c>
      <c r="M17" s="19">
        <f t="shared" si="1"/>
        <v>0</v>
      </c>
      <c r="N17" s="20">
        <f t="shared" si="2"/>
        <v>0</v>
      </c>
      <c r="O17" s="20">
        <f t="shared" si="3"/>
        <v>0</v>
      </c>
      <c r="P17" s="20">
        <f t="shared" si="4"/>
        <v>8.094673571681122</v>
      </c>
      <c r="Q17" s="20">
        <f t="shared" si="5"/>
        <v>5.781909694057944</v>
      </c>
      <c r="R17" s="20">
        <f t="shared" si="6"/>
        <v>8.11131216072877</v>
      </c>
      <c r="S17" s="20">
        <f t="shared" si="7"/>
        <v>-0.098</v>
      </c>
      <c r="T17" s="20">
        <f t="shared" si="8"/>
        <v>0</v>
      </c>
      <c r="U17" s="20">
        <f t="shared" si="9"/>
        <v>0.392</v>
      </c>
      <c r="V17" s="3"/>
      <c r="W17" s="20">
        <f t="shared" si="28"/>
        <v>0</v>
      </c>
      <c r="X17" s="20">
        <f t="shared" si="10"/>
        <v>0</v>
      </c>
      <c r="Y17" s="20">
        <f t="shared" si="11"/>
        <v>0</v>
      </c>
      <c r="Z17" s="3"/>
      <c r="AA17" s="21">
        <f t="shared" si="12"/>
        <v>-0.79327801002475</v>
      </c>
      <c r="AB17" s="21">
        <f t="shared" si="13"/>
        <v>0</v>
      </c>
      <c r="AC17" s="21">
        <f t="shared" si="14"/>
        <v>3.1796343670056784</v>
      </c>
      <c r="AD17" s="3"/>
      <c r="AE17" s="21">
        <f t="shared" si="15"/>
        <v>-0.7941340654312514</v>
      </c>
      <c r="AF17" s="21">
        <f t="shared" si="16"/>
        <v>-0.19823797341985402</v>
      </c>
      <c r="AG17" s="21">
        <f t="shared" si="17"/>
        <v>4.408399991680706</v>
      </c>
      <c r="AH17" s="3"/>
      <c r="AI17" s="22">
        <f t="shared" si="18"/>
        <v>0</v>
      </c>
      <c r="AJ17" s="19">
        <f t="shared" si="19"/>
        <v>0</v>
      </c>
      <c r="AK17" s="23">
        <f t="shared" si="20"/>
        <v>0</v>
      </c>
      <c r="AL17" s="3"/>
      <c r="AM17" s="24">
        <f t="shared" si="21"/>
        <v>0</v>
      </c>
      <c r="AN17" s="24">
        <f t="shared" si="22"/>
        <v>0</v>
      </c>
      <c r="AO17" s="19">
        <f t="shared" si="23"/>
        <v>-0.383866</v>
      </c>
      <c r="AP17" s="19">
        <f t="shared" si="24"/>
        <v>-0.79327801002475</v>
      </c>
      <c r="AQ17" s="20">
        <f t="shared" si="25"/>
        <v>0</v>
      </c>
      <c r="AR17" s="23">
        <f t="shared" si="26"/>
        <v>0</v>
      </c>
      <c r="AT17" s="19">
        <f t="shared" si="27"/>
        <v>0</v>
      </c>
    </row>
    <row r="18" spans="1:46" ht="15">
      <c r="A18">
        <v>4</v>
      </c>
      <c r="B18">
        <v>871</v>
      </c>
      <c r="C18">
        <v>616</v>
      </c>
      <c r="D18">
        <v>878</v>
      </c>
      <c r="E18">
        <v>634</v>
      </c>
      <c r="F18">
        <v>517</v>
      </c>
      <c r="G18">
        <v>645</v>
      </c>
      <c r="H18">
        <v>0</v>
      </c>
      <c r="I18" s="18"/>
      <c r="J18" s="18"/>
      <c r="K18" s="3"/>
      <c r="L18" s="19">
        <f t="shared" si="0"/>
        <v>1.4000000000000001</v>
      </c>
      <c r="M18" s="19">
        <f t="shared" si="1"/>
        <v>0.053200000000000004</v>
      </c>
      <c r="N18" s="20">
        <f t="shared" si="2"/>
        <v>0.532</v>
      </c>
      <c r="O18" s="20">
        <f t="shared" si="3"/>
        <v>1.9152000000000002</v>
      </c>
      <c r="P18" s="20">
        <f t="shared" si="4"/>
        <v>7.246105530251034</v>
      </c>
      <c r="Q18" s="20">
        <f t="shared" si="5"/>
        <v>5.124685426675819</v>
      </c>
      <c r="R18" s="20">
        <f t="shared" si="6"/>
        <v>7.304340591917804</v>
      </c>
      <c r="S18" s="20">
        <f t="shared" si="7"/>
        <v>5.978</v>
      </c>
      <c r="T18" s="20">
        <f t="shared" si="8"/>
        <v>0.245</v>
      </c>
      <c r="U18" s="20">
        <f t="shared" si="9"/>
        <v>6.517</v>
      </c>
      <c r="V18" s="3"/>
      <c r="W18" s="20">
        <f t="shared" si="28"/>
        <v>1.064</v>
      </c>
      <c r="X18" s="20">
        <f t="shared" si="10"/>
        <v>0</v>
      </c>
      <c r="Y18" s="20">
        <f t="shared" si="11"/>
        <v>0</v>
      </c>
      <c r="Z18" s="3"/>
      <c r="AA18" s="21">
        <f t="shared" si="12"/>
        <v>43.31721885984068</v>
      </c>
      <c r="AB18" s="21">
        <f t="shared" si="13"/>
        <v>1.2555479295355756</v>
      </c>
      <c r="AC18" s="21">
        <f t="shared" si="14"/>
        <v>47.60238763752833</v>
      </c>
      <c r="AD18" s="3"/>
      <c r="AE18" s="21">
        <f t="shared" si="15"/>
        <v>3.537587820552817</v>
      </c>
      <c r="AF18" s="21">
        <f t="shared" si="16"/>
        <v>-0.07268318046629646</v>
      </c>
      <c r="AG18" s="21">
        <f t="shared" si="17"/>
        <v>9.16863875543354</v>
      </c>
      <c r="AH18" s="3"/>
      <c r="AI18" s="22">
        <f t="shared" si="18"/>
        <v>0</v>
      </c>
      <c r="AJ18" s="19">
        <f t="shared" si="19"/>
        <v>0</v>
      </c>
      <c r="AK18" s="23">
        <f t="shared" si="20"/>
        <v>0</v>
      </c>
      <c r="AL18" s="3"/>
      <c r="AM18" s="24">
        <f t="shared" si="21"/>
        <v>133.33333333333334</v>
      </c>
      <c r="AN18" s="24">
        <f t="shared" si="22"/>
        <v>1113.3333333333333</v>
      </c>
      <c r="AO18" s="19">
        <f t="shared" si="23"/>
        <v>23.415826</v>
      </c>
      <c r="AP18" s="19">
        <f t="shared" si="24"/>
        <v>43.31721885984068</v>
      </c>
      <c r="AQ18" s="20">
        <f t="shared" si="25"/>
        <v>2.7286201861955557</v>
      </c>
      <c r="AR18" s="23">
        <f t="shared" si="26"/>
        <v>0.06299158297822427</v>
      </c>
      <c r="AT18" s="19">
        <f t="shared" si="27"/>
        <v>0.00532</v>
      </c>
    </row>
    <row r="19" spans="1:46" ht="15">
      <c r="A19">
        <v>8</v>
      </c>
      <c r="B19">
        <v>850</v>
      </c>
      <c r="C19">
        <v>605</v>
      </c>
      <c r="D19">
        <v>850</v>
      </c>
      <c r="E19">
        <v>659</v>
      </c>
      <c r="F19">
        <v>517</v>
      </c>
      <c r="G19">
        <v>673</v>
      </c>
      <c r="H19">
        <v>0</v>
      </c>
      <c r="I19" s="18"/>
      <c r="J19" s="18"/>
      <c r="K19" s="3"/>
      <c r="L19" s="19">
        <f t="shared" si="0"/>
        <v>1.5000000000000002</v>
      </c>
      <c r="M19" s="19">
        <f t="shared" si="1"/>
        <v>0.10640000000000001</v>
      </c>
      <c r="N19" s="20">
        <f t="shared" si="2"/>
        <v>0.532</v>
      </c>
      <c r="O19" s="20">
        <f t="shared" si="3"/>
        <v>1.9152000000000002</v>
      </c>
      <c r="P19" s="20">
        <f t="shared" si="4"/>
        <v>7.071400345250723</v>
      </c>
      <c r="Q19" s="20">
        <f t="shared" si="5"/>
        <v>5.03317318691375</v>
      </c>
      <c r="R19" s="20">
        <f t="shared" si="6"/>
        <v>7.071400345250723</v>
      </c>
      <c r="S19" s="20">
        <f t="shared" si="7"/>
        <v>7.203</v>
      </c>
      <c r="T19" s="20">
        <f t="shared" si="8"/>
        <v>0.245</v>
      </c>
      <c r="U19" s="20">
        <f t="shared" si="9"/>
        <v>7.889</v>
      </c>
      <c r="V19" s="3"/>
      <c r="W19" s="20">
        <f t="shared" si="28"/>
        <v>1.064</v>
      </c>
      <c r="X19" s="20">
        <f t="shared" si="10"/>
        <v>0</v>
      </c>
      <c r="Y19" s="20">
        <f t="shared" si="11"/>
        <v>0</v>
      </c>
      <c r="Z19" s="3"/>
      <c r="AA19" s="21">
        <f t="shared" si="12"/>
        <v>50.93529668684096</v>
      </c>
      <c r="AB19" s="21">
        <f t="shared" si="13"/>
        <v>1.2331274307938687</v>
      </c>
      <c r="AC19" s="21">
        <f t="shared" si="14"/>
        <v>55.78627732368295</v>
      </c>
      <c r="AD19" s="3"/>
      <c r="AE19" s="21">
        <f t="shared" si="15"/>
        <v>8.631117489236914</v>
      </c>
      <c r="AF19" s="21">
        <f t="shared" si="16"/>
        <v>0.050629562613090415</v>
      </c>
      <c r="AG19" s="21">
        <f t="shared" si="17"/>
        <v>14.747266487801834</v>
      </c>
      <c r="AH19" s="3"/>
      <c r="AI19" s="22">
        <f t="shared" si="18"/>
        <v>0</v>
      </c>
      <c r="AJ19" s="19">
        <f t="shared" si="19"/>
        <v>0</v>
      </c>
      <c r="AK19" s="23">
        <f t="shared" si="20"/>
        <v>0</v>
      </c>
      <c r="AL19" s="3"/>
      <c r="AM19" s="24">
        <f t="shared" si="21"/>
        <v>133.33333333333334</v>
      </c>
      <c r="AN19" s="24">
        <f t="shared" si="22"/>
        <v>1113.3333333333333</v>
      </c>
      <c r="AO19" s="19">
        <f t="shared" si="23"/>
        <v>28.214151</v>
      </c>
      <c r="AP19" s="19">
        <f t="shared" si="24"/>
        <v>50.93529668684096</v>
      </c>
      <c r="AQ19" s="20">
        <f t="shared" si="25"/>
        <v>3.2877636669733334</v>
      </c>
      <c r="AR19" s="23">
        <f t="shared" si="26"/>
        <v>0.06454784561650981</v>
      </c>
      <c r="AT19" s="19">
        <f t="shared" si="27"/>
        <v>0.01064</v>
      </c>
    </row>
    <row r="20" spans="1:46" ht="15">
      <c r="A20">
        <v>18</v>
      </c>
      <c r="B20">
        <v>824</v>
      </c>
      <c r="C20">
        <v>592</v>
      </c>
      <c r="D20">
        <v>831</v>
      </c>
      <c r="E20">
        <v>683</v>
      </c>
      <c r="F20">
        <v>518</v>
      </c>
      <c r="G20">
        <v>705</v>
      </c>
      <c r="H20">
        <v>0</v>
      </c>
      <c r="I20" s="18"/>
      <c r="J20" s="18"/>
      <c r="K20" s="3"/>
      <c r="L20" s="19">
        <f t="shared" si="0"/>
        <v>1.6000000000000003</v>
      </c>
      <c r="M20" s="19">
        <f t="shared" si="1"/>
        <v>0.23940000000000003</v>
      </c>
      <c r="N20" s="20">
        <f t="shared" si="2"/>
        <v>1.33</v>
      </c>
      <c r="O20" s="20">
        <f t="shared" si="3"/>
        <v>4.788</v>
      </c>
      <c r="P20" s="20">
        <f t="shared" si="4"/>
        <v>6.855098687631289</v>
      </c>
      <c r="Q20" s="20">
        <f t="shared" si="5"/>
        <v>4.925022358104033</v>
      </c>
      <c r="R20" s="20">
        <f t="shared" si="6"/>
        <v>6.91333374929806</v>
      </c>
      <c r="S20" s="20">
        <f t="shared" si="7"/>
        <v>8.379</v>
      </c>
      <c r="T20" s="20">
        <f t="shared" si="8"/>
        <v>0.294</v>
      </c>
      <c r="U20" s="20">
        <f t="shared" si="9"/>
        <v>9.457</v>
      </c>
      <c r="V20" s="3"/>
      <c r="W20" s="20">
        <f t="shared" si="28"/>
        <v>2.66</v>
      </c>
      <c r="X20" s="20">
        <f t="shared" si="10"/>
        <v>0</v>
      </c>
      <c r="Y20" s="20">
        <f t="shared" si="11"/>
        <v>0</v>
      </c>
      <c r="Z20" s="3"/>
      <c r="AA20" s="21">
        <f t="shared" si="12"/>
        <v>57.438871903662566</v>
      </c>
      <c r="AB20" s="21">
        <f t="shared" si="13"/>
        <v>1.4479565732825856</v>
      </c>
      <c r="AC20" s="21">
        <f t="shared" si="14"/>
        <v>65.37939726711176</v>
      </c>
      <c r="AD20" s="3"/>
      <c r="AE20" s="21">
        <f t="shared" si="15"/>
        <v>14.37500467960317</v>
      </c>
      <c r="AF20" s="21">
        <f t="shared" si="16"/>
        <v>0.19542521994134898</v>
      </c>
      <c r="AG20" s="21">
        <f t="shared" si="17"/>
        <v>21.28520621451301</v>
      </c>
      <c r="AH20" s="3"/>
      <c r="AI20" s="22">
        <f t="shared" si="18"/>
        <v>0</v>
      </c>
      <c r="AJ20" s="19">
        <f t="shared" si="19"/>
        <v>0</v>
      </c>
      <c r="AK20" s="23">
        <f t="shared" si="20"/>
        <v>0</v>
      </c>
      <c r="AL20" s="3"/>
      <c r="AM20" s="24">
        <f t="shared" si="21"/>
        <v>333.3333333333333</v>
      </c>
      <c r="AN20" s="24">
        <f t="shared" si="22"/>
        <v>2783.333333333333</v>
      </c>
      <c r="AO20" s="19">
        <f t="shared" si="23"/>
        <v>32.820542999999994</v>
      </c>
      <c r="AP20" s="19">
        <f t="shared" si="24"/>
        <v>57.438871903662566</v>
      </c>
      <c r="AQ20" s="20">
        <f t="shared" si="25"/>
        <v>9.561353521299997</v>
      </c>
      <c r="AR20" s="23">
        <f t="shared" si="26"/>
        <v>0.16646137370762537</v>
      </c>
      <c r="AT20" s="19">
        <f t="shared" si="27"/>
        <v>0.023940000000000003</v>
      </c>
    </row>
    <row r="21" spans="1:46" ht="15">
      <c r="A21">
        <v>32</v>
      </c>
      <c r="B21">
        <v>769</v>
      </c>
      <c r="C21">
        <v>574</v>
      </c>
      <c r="D21">
        <v>787</v>
      </c>
      <c r="E21">
        <v>746</v>
      </c>
      <c r="F21">
        <v>520</v>
      </c>
      <c r="G21">
        <v>736</v>
      </c>
      <c r="H21">
        <v>0</v>
      </c>
      <c r="I21" s="18"/>
      <c r="J21" s="18"/>
      <c r="K21" s="3"/>
      <c r="L21" s="19">
        <f t="shared" si="0"/>
        <v>1.7000000000000004</v>
      </c>
      <c r="M21" s="19">
        <f t="shared" si="1"/>
        <v>0.42560000000000003</v>
      </c>
      <c r="N21" s="20">
        <f t="shared" si="2"/>
        <v>1.862</v>
      </c>
      <c r="O21" s="20">
        <f t="shared" si="3"/>
        <v>6.703200000000001</v>
      </c>
      <c r="P21" s="20">
        <f t="shared" si="4"/>
        <v>6.397537488820948</v>
      </c>
      <c r="Q21" s="20">
        <f t="shared" si="5"/>
        <v>4.775275056675194</v>
      </c>
      <c r="R21" s="20">
        <f t="shared" si="6"/>
        <v>6.547284790249788</v>
      </c>
      <c r="S21" s="20">
        <f t="shared" si="7"/>
        <v>11.466</v>
      </c>
      <c r="T21" s="20">
        <f t="shared" si="8"/>
        <v>0.392</v>
      </c>
      <c r="U21" s="20">
        <f t="shared" si="9"/>
        <v>10.976</v>
      </c>
      <c r="V21" s="3"/>
      <c r="W21" s="20">
        <f t="shared" si="28"/>
        <v>3.724</v>
      </c>
      <c r="X21" s="20">
        <f t="shared" si="10"/>
        <v>0</v>
      </c>
      <c r="Y21" s="20">
        <f t="shared" si="11"/>
        <v>0</v>
      </c>
      <c r="Z21" s="3"/>
      <c r="AA21" s="21">
        <f t="shared" si="12"/>
        <v>73.35416484682098</v>
      </c>
      <c r="AB21" s="21">
        <f t="shared" si="13"/>
        <v>1.871907822216676</v>
      </c>
      <c r="AC21" s="21">
        <f t="shared" si="14"/>
        <v>71.86299785778168</v>
      </c>
      <c r="AD21" s="3"/>
      <c r="AE21" s="21">
        <f t="shared" si="15"/>
        <v>21.71042116428527</v>
      </c>
      <c r="AF21" s="21">
        <f t="shared" si="16"/>
        <v>0.3826160021630166</v>
      </c>
      <c r="AG21" s="21">
        <f t="shared" si="17"/>
        <v>28.47150600029118</v>
      </c>
      <c r="AH21" s="3"/>
      <c r="AI21" s="22">
        <f t="shared" si="18"/>
        <v>0</v>
      </c>
      <c r="AJ21" s="19">
        <f t="shared" si="19"/>
        <v>0</v>
      </c>
      <c r="AK21" s="23">
        <f t="shared" si="20"/>
        <v>0</v>
      </c>
      <c r="AL21" s="3"/>
      <c r="AM21" s="24">
        <f t="shared" si="21"/>
        <v>466.6666666666667</v>
      </c>
      <c r="AN21" s="24">
        <f t="shared" si="22"/>
        <v>3896.6666666666665</v>
      </c>
      <c r="AO21" s="19">
        <f t="shared" si="23"/>
        <v>44.912321999999996</v>
      </c>
      <c r="AP21" s="19">
        <f t="shared" si="24"/>
        <v>73.35416484682098</v>
      </c>
      <c r="AQ21" s="20">
        <f t="shared" si="25"/>
        <v>18.317540430279998</v>
      </c>
      <c r="AR21" s="23">
        <f t="shared" si="26"/>
        <v>0.24971370703396187</v>
      </c>
      <c r="AT21" s="19">
        <f t="shared" si="27"/>
        <v>0.04256</v>
      </c>
    </row>
    <row r="22" spans="1:46" ht="15">
      <c r="A22">
        <v>48</v>
      </c>
      <c r="B22">
        <v>735</v>
      </c>
      <c r="C22">
        <v>568</v>
      </c>
      <c r="D22">
        <v>767</v>
      </c>
      <c r="E22">
        <v>775</v>
      </c>
      <c r="F22">
        <v>519</v>
      </c>
      <c r="G22">
        <v>778</v>
      </c>
      <c r="H22">
        <v>0</v>
      </c>
      <c r="I22" s="18"/>
      <c r="J22" s="18"/>
      <c r="K22" s="3"/>
      <c r="L22" s="19">
        <f t="shared" si="0"/>
        <v>1.8000000000000005</v>
      </c>
      <c r="M22" s="19">
        <f t="shared" si="1"/>
        <v>0.6384000000000001</v>
      </c>
      <c r="N22" s="20">
        <f t="shared" si="2"/>
        <v>2.1280000000000006</v>
      </c>
      <c r="O22" s="20">
        <f t="shared" si="3"/>
        <v>7.660800000000002</v>
      </c>
      <c r="P22" s="20">
        <f t="shared" si="4"/>
        <v>6.114681475010919</v>
      </c>
      <c r="Q22" s="20">
        <f t="shared" si="5"/>
        <v>4.725359289532248</v>
      </c>
      <c r="R22" s="20">
        <f t="shared" si="6"/>
        <v>6.380898899773299</v>
      </c>
      <c r="S22" s="20">
        <f t="shared" si="7"/>
        <v>12.887</v>
      </c>
      <c r="T22" s="20">
        <f t="shared" si="8"/>
        <v>0.343</v>
      </c>
      <c r="U22" s="20">
        <f t="shared" si="9"/>
        <v>13.034</v>
      </c>
      <c r="V22" s="3"/>
      <c r="W22" s="20">
        <f t="shared" si="28"/>
        <v>4.256000000000001</v>
      </c>
      <c r="X22" s="20">
        <f t="shared" si="10"/>
        <v>0</v>
      </c>
      <c r="Y22" s="20">
        <f t="shared" si="11"/>
        <v>0</v>
      </c>
      <c r="Z22" s="3"/>
      <c r="AA22" s="21">
        <f t="shared" si="12"/>
        <v>78.79990016846571</v>
      </c>
      <c r="AB22" s="21">
        <f t="shared" si="13"/>
        <v>1.6207982363095612</v>
      </c>
      <c r="AC22" s="21">
        <f t="shared" si="14"/>
        <v>83.16863625964518</v>
      </c>
      <c r="AD22" s="3"/>
      <c r="AE22" s="21">
        <f t="shared" si="15"/>
        <v>29.59041118113184</v>
      </c>
      <c r="AF22" s="21">
        <f t="shared" si="16"/>
        <v>0.5446958257939727</v>
      </c>
      <c r="AG22" s="21">
        <f t="shared" si="17"/>
        <v>36.7883696262557</v>
      </c>
      <c r="AH22" s="3"/>
      <c r="AI22" s="22">
        <f t="shared" si="18"/>
        <v>0</v>
      </c>
      <c r="AJ22" s="19">
        <f t="shared" si="19"/>
        <v>0</v>
      </c>
      <c r="AK22" s="23">
        <f t="shared" si="20"/>
        <v>0</v>
      </c>
      <c r="AL22" s="3"/>
      <c r="AM22" s="24">
        <f t="shared" si="21"/>
        <v>533.3333333333334</v>
      </c>
      <c r="AN22" s="24">
        <f t="shared" si="22"/>
        <v>4453.333333333333</v>
      </c>
      <c r="AO22" s="19">
        <f t="shared" si="23"/>
        <v>50.478379</v>
      </c>
      <c r="AP22" s="19">
        <f t="shared" si="24"/>
        <v>78.79990016846571</v>
      </c>
      <c r="AQ22" s="20">
        <f t="shared" si="25"/>
        <v>23.52875767112889</v>
      </c>
      <c r="AR22" s="23">
        <f t="shared" si="26"/>
        <v>0.29858867360018143</v>
      </c>
      <c r="AT22" s="19">
        <f t="shared" si="27"/>
        <v>0.06384000000000001</v>
      </c>
    </row>
    <row r="23" spans="1:46" ht="15">
      <c r="A23">
        <v>70</v>
      </c>
      <c r="B23">
        <v>713</v>
      </c>
      <c r="C23">
        <v>568</v>
      </c>
      <c r="D23">
        <v>746</v>
      </c>
      <c r="E23">
        <v>802</v>
      </c>
      <c r="F23">
        <v>520</v>
      </c>
      <c r="G23">
        <v>799</v>
      </c>
      <c r="H23">
        <v>179</v>
      </c>
      <c r="I23" s="18"/>
      <c r="J23" s="18"/>
      <c r="K23" s="3"/>
      <c r="L23" s="19">
        <f t="shared" si="0"/>
        <v>1.9000000000000006</v>
      </c>
      <c r="M23" s="19">
        <f t="shared" si="1"/>
        <v>0.931</v>
      </c>
      <c r="N23" s="20">
        <f t="shared" si="2"/>
        <v>2.9259999999999997</v>
      </c>
      <c r="O23" s="20">
        <f t="shared" si="3"/>
        <v>10.5336</v>
      </c>
      <c r="P23" s="20">
        <f t="shared" si="4"/>
        <v>5.931656995486783</v>
      </c>
      <c r="Q23" s="20">
        <f t="shared" si="5"/>
        <v>4.725359289532248</v>
      </c>
      <c r="R23" s="20">
        <f t="shared" si="6"/>
        <v>6.206193714772987</v>
      </c>
      <c r="S23" s="20">
        <f t="shared" si="7"/>
        <v>14.21</v>
      </c>
      <c r="T23" s="20">
        <f t="shared" si="8"/>
        <v>0.392</v>
      </c>
      <c r="U23" s="20">
        <f t="shared" si="9"/>
        <v>14.063</v>
      </c>
      <c r="V23" s="3"/>
      <c r="W23" s="20">
        <f t="shared" si="28"/>
        <v>4.787999999999999</v>
      </c>
      <c r="X23" s="20">
        <f t="shared" si="10"/>
        <v>0</v>
      </c>
      <c r="Y23" s="20">
        <f t="shared" si="11"/>
        <v>0</v>
      </c>
      <c r="Z23" s="3"/>
      <c r="AA23" s="21">
        <f t="shared" si="12"/>
        <v>84.28884590586719</v>
      </c>
      <c r="AB23" s="21">
        <f t="shared" si="13"/>
        <v>1.8523408414966414</v>
      </c>
      <c r="AC23" s="21">
        <f t="shared" si="14"/>
        <v>87.27770221085252</v>
      </c>
      <c r="AD23" s="3"/>
      <c r="AE23" s="21">
        <f t="shared" si="15"/>
        <v>38.01929577171856</v>
      </c>
      <c r="AF23" s="21">
        <f t="shared" si="16"/>
        <v>0.7299299099436368</v>
      </c>
      <c r="AG23" s="21">
        <f t="shared" si="17"/>
        <v>45.51613984734095</v>
      </c>
      <c r="AH23" s="3"/>
      <c r="AI23" s="22">
        <f t="shared" si="18"/>
        <v>0.179</v>
      </c>
      <c r="AJ23" s="19">
        <f t="shared" si="19"/>
        <v>0.5237539999999999</v>
      </c>
      <c r="AK23" s="23">
        <f t="shared" si="20"/>
        <v>0.006213799635896336</v>
      </c>
      <c r="AL23" s="3"/>
      <c r="AM23" s="24">
        <f t="shared" si="21"/>
        <v>733.3333333333334</v>
      </c>
      <c r="AN23" s="24">
        <f t="shared" si="22"/>
        <v>6123.333333333333</v>
      </c>
      <c r="AO23" s="19">
        <f t="shared" si="23"/>
        <v>55.66057</v>
      </c>
      <c r="AP23" s="19">
        <f t="shared" si="24"/>
        <v>84.28884590586719</v>
      </c>
      <c r="AQ23" s="20">
        <f t="shared" si="25"/>
        <v>35.67335407362223</v>
      </c>
      <c r="AR23" s="23">
        <f t="shared" si="26"/>
        <v>0.42322745898623193</v>
      </c>
      <c r="AT23" s="19">
        <f t="shared" si="27"/>
        <v>0.0931</v>
      </c>
    </row>
    <row r="24" spans="1:46" ht="15">
      <c r="A24">
        <v>96</v>
      </c>
      <c r="B24">
        <v>711</v>
      </c>
      <c r="C24">
        <v>566</v>
      </c>
      <c r="D24">
        <v>742</v>
      </c>
      <c r="E24">
        <v>806</v>
      </c>
      <c r="F24">
        <v>520</v>
      </c>
      <c r="G24">
        <v>797</v>
      </c>
      <c r="H24">
        <v>358</v>
      </c>
      <c r="I24" s="18"/>
      <c r="J24" s="18"/>
      <c r="K24" s="3"/>
      <c r="L24" s="19">
        <f t="shared" si="0"/>
        <v>2.0000000000000004</v>
      </c>
      <c r="M24" s="19">
        <f t="shared" si="1"/>
        <v>1.2768000000000002</v>
      </c>
      <c r="N24" s="20">
        <f t="shared" si="2"/>
        <v>3.458000000000001</v>
      </c>
      <c r="O24" s="20">
        <f t="shared" si="3"/>
        <v>12.448800000000004</v>
      </c>
      <c r="P24" s="20">
        <f t="shared" si="4"/>
        <v>5.915018406439134</v>
      </c>
      <c r="Q24" s="20">
        <f t="shared" si="5"/>
        <v>4.708720700484599</v>
      </c>
      <c r="R24" s="20">
        <f t="shared" si="6"/>
        <v>6.17291653667769</v>
      </c>
      <c r="S24" s="20">
        <f t="shared" si="7"/>
        <v>14.406</v>
      </c>
      <c r="T24" s="20">
        <f t="shared" si="8"/>
        <v>0.392</v>
      </c>
      <c r="U24" s="20">
        <f t="shared" si="9"/>
        <v>13.965</v>
      </c>
      <c r="V24" s="3"/>
      <c r="W24" s="20">
        <f t="shared" si="28"/>
        <v>5.852000000000002</v>
      </c>
      <c r="X24" s="20">
        <f t="shared" si="10"/>
        <v>0</v>
      </c>
      <c r="Y24" s="20">
        <f t="shared" si="11"/>
        <v>0</v>
      </c>
      <c r="Z24" s="3"/>
      <c r="AA24" s="21">
        <f t="shared" si="12"/>
        <v>85.21175516316217</v>
      </c>
      <c r="AB24" s="21">
        <f t="shared" si="13"/>
        <v>1.8458185145899628</v>
      </c>
      <c r="AC24" s="21">
        <f t="shared" si="14"/>
        <v>86.20477943470394</v>
      </c>
      <c r="AD24" s="3"/>
      <c r="AE24" s="21">
        <f t="shared" si="15"/>
        <v>46.54047128803478</v>
      </c>
      <c r="AF24" s="21">
        <f t="shared" si="16"/>
        <v>0.9145117614026331</v>
      </c>
      <c r="AG24" s="21">
        <f t="shared" si="17"/>
        <v>54.13661779081134</v>
      </c>
      <c r="AH24" s="3"/>
      <c r="AI24" s="22">
        <f t="shared" si="18"/>
        <v>0.358</v>
      </c>
      <c r="AJ24" s="19">
        <f t="shared" si="19"/>
        <v>1.2379640000000003</v>
      </c>
      <c r="AK24" s="23">
        <f t="shared" si="20"/>
        <v>0.014528089435894915</v>
      </c>
      <c r="AL24" s="3"/>
      <c r="AM24" s="24">
        <f t="shared" si="21"/>
        <v>866.6666666666666</v>
      </c>
      <c r="AN24" s="24">
        <f t="shared" si="22"/>
        <v>7236.666666666666</v>
      </c>
      <c r="AO24" s="19">
        <f t="shared" si="23"/>
        <v>56.428302</v>
      </c>
      <c r="AP24" s="19">
        <f t="shared" si="24"/>
        <v>85.21175516316217</v>
      </c>
      <c r="AQ24" s="20">
        <f t="shared" si="25"/>
        <v>42.740927670653335</v>
      </c>
      <c r="AR24" s="23">
        <f t="shared" si="26"/>
        <v>0.5015848762745664</v>
      </c>
      <c r="AT24" s="19">
        <f t="shared" si="27"/>
        <v>0.12768000000000002</v>
      </c>
    </row>
    <row r="25" spans="1:46" ht="15">
      <c r="A25">
        <v>124</v>
      </c>
      <c r="B25">
        <v>715</v>
      </c>
      <c r="C25">
        <v>569</v>
      </c>
      <c r="D25">
        <v>746</v>
      </c>
      <c r="E25">
        <v>812</v>
      </c>
      <c r="F25">
        <v>519</v>
      </c>
      <c r="G25">
        <v>792</v>
      </c>
      <c r="H25">
        <v>358</v>
      </c>
      <c r="I25" s="18"/>
      <c r="J25" s="18"/>
      <c r="K25" s="3"/>
      <c r="L25" s="19">
        <f t="shared" si="0"/>
        <v>2.1000000000000005</v>
      </c>
      <c r="M25" s="19">
        <f t="shared" si="1"/>
        <v>1.6492000000000002</v>
      </c>
      <c r="N25" s="20">
        <f t="shared" si="2"/>
        <v>3.7240000000000006</v>
      </c>
      <c r="O25" s="20">
        <f t="shared" si="3"/>
        <v>13.406400000000003</v>
      </c>
      <c r="P25" s="20">
        <f t="shared" si="4"/>
        <v>5.948295584534431</v>
      </c>
      <c r="Q25" s="20">
        <f t="shared" si="5"/>
        <v>4.733678584056072</v>
      </c>
      <c r="R25" s="20">
        <f t="shared" si="6"/>
        <v>6.206193714772987</v>
      </c>
      <c r="S25" s="20">
        <f t="shared" si="7"/>
        <v>14.7</v>
      </c>
      <c r="T25" s="20">
        <f t="shared" si="8"/>
        <v>0.343</v>
      </c>
      <c r="U25" s="20">
        <f t="shared" si="9"/>
        <v>13.72</v>
      </c>
      <c r="V25" s="3"/>
      <c r="W25" s="20">
        <f t="shared" si="28"/>
        <v>4.788000000000001</v>
      </c>
      <c r="X25" s="20">
        <f t="shared" si="10"/>
        <v>0</v>
      </c>
      <c r="Y25" s="20">
        <f t="shared" si="11"/>
        <v>0</v>
      </c>
      <c r="Z25" s="3"/>
      <c r="AA25" s="21">
        <f t="shared" si="12"/>
        <v>87.43994509265613</v>
      </c>
      <c r="AB25" s="21">
        <f t="shared" si="13"/>
        <v>1.623651754331233</v>
      </c>
      <c r="AC25" s="21">
        <f t="shared" si="14"/>
        <v>85.14897776668539</v>
      </c>
      <c r="AD25" s="3"/>
      <c r="AE25" s="21">
        <f t="shared" si="15"/>
        <v>55.28446579730039</v>
      </c>
      <c r="AF25" s="21">
        <f t="shared" si="16"/>
        <v>1.0768769368357565</v>
      </c>
      <c r="AG25" s="21">
        <f t="shared" si="17"/>
        <v>62.65151556747988</v>
      </c>
      <c r="AH25" s="3"/>
      <c r="AI25" s="22">
        <f t="shared" si="18"/>
        <v>0.358</v>
      </c>
      <c r="AJ25" s="19">
        <f t="shared" si="19"/>
        <v>1.3331920000000002</v>
      </c>
      <c r="AK25" s="23">
        <f t="shared" si="20"/>
        <v>0.015246944615384618</v>
      </c>
      <c r="AL25" s="3"/>
      <c r="AM25" s="24">
        <f t="shared" si="21"/>
        <v>933.3333333333334</v>
      </c>
      <c r="AN25" s="24">
        <f t="shared" si="22"/>
        <v>7793.333333333333</v>
      </c>
      <c r="AO25" s="19">
        <f t="shared" si="23"/>
        <v>57.579899999999995</v>
      </c>
      <c r="AP25" s="19">
        <f t="shared" si="24"/>
        <v>87.43994509265613</v>
      </c>
      <c r="AQ25" s="20">
        <f t="shared" si="25"/>
        <v>46.96805238533333</v>
      </c>
      <c r="AR25" s="23">
        <f t="shared" si="26"/>
        <v>0.5371464075779487</v>
      </c>
      <c r="AT25" s="19">
        <f t="shared" si="27"/>
        <v>0.16492</v>
      </c>
    </row>
    <row r="26" spans="1:46" ht="15">
      <c r="A26">
        <v>152</v>
      </c>
      <c r="B26">
        <v>726</v>
      </c>
      <c r="C26">
        <v>575</v>
      </c>
      <c r="D26">
        <v>755</v>
      </c>
      <c r="E26">
        <v>785</v>
      </c>
      <c r="F26">
        <v>518</v>
      </c>
      <c r="G26">
        <v>779</v>
      </c>
      <c r="H26">
        <v>0</v>
      </c>
      <c r="I26" s="18"/>
      <c r="J26" s="18"/>
      <c r="K26" s="3"/>
      <c r="L26" s="19">
        <f t="shared" si="0"/>
        <v>2.2000000000000006</v>
      </c>
      <c r="M26" s="19">
        <f t="shared" si="1"/>
        <v>2.0216000000000003</v>
      </c>
      <c r="N26" s="20">
        <f t="shared" si="2"/>
        <v>3.7240000000000006</v>
      </c>
      <c r="O26" s="20">
        <f t="shared" si="3"/>
        <v>13.406400000000003</v>
      </c>
      <c r="P26" s="20">
        <f t="shared" si="4"/>
        <v>6.0398078242965</v>
      </c>
      <c r="Q26" s="20">
        <f t="shared" si="5"/>
        <v>4.783594351199018</v>
      </c>
      <c r="R26" s="20">
        <f t="shared" si="6"/>
        <v>6.281067365487406</v>
      </c>
      <c r="S26" s="20">
        <f t="shared" si="7"/>
        <v>13.377</v>
      </c>
      <c r="T26" s="20">
        <f t="shared" si="8"/>
        <v>0.294</v>
      </c>
      <c r="U26" s="20">
        <f t="shared" si="9"/>
        <v>13.083</v>
      </c>
      <c r="V26" s="3"/>
      <c r="W26" s="20">
        <f t="shared" si="28"/>
        <v>3.724000000000001</v>
      </c>
      <c r="X26" s="20">
        <f t="shared" si="10"/>
        <v>0</v>
      </c>
      <c r="Y26" s="20">
        <f t="shared" si="11"/>
        <v>0</v>
      </c>
      <c r="Z26" s="3"/>
      <c r="AA26" s="21">
        <f t="shared" si="12"/>
        <v>80.79450926561428</v>
      </c>
      <c r="AB26" s="21">
        <f t="shared" si="13"/>
        <v>1.4063767392525113</v>
      </c>
      <c r="AC26" s="21">
        <f t="shared" si="14"/>
        <v>82.17520434267173</v>
      </c>
      <c r="AD26" s="3"/>
      <c r="AE26" s="21">
        <f t="shared" si="15"/>
        <v>63.36391672386182</v>
      </c>
      <c r="AF26" s="21">
        <f t="shared" si="16"/>
        <v>1.2175146107610075</v>
      </c>
      <c r="AG26" s="21">
        <f t="shared" si="17"/>
        <v>70.86903600174706</v>
      </c>
      <c r="AH26" s="3"/>
      <c r="AI26" s="22">
        <f t="shared" si="18"/>
        <v>0</v>
      </c>
      <c r="AJ26" s="19">
        <f t="shared" si="19"/>
        <v>0</v>
      </c>
      <c r="AK26" s="23">
        <f t="shared" si="20"/>
        <v>0</v>
      </c>
      <c r="AL26" s="3"/>
      <c r="AM26" s="24">
        <f t="shared" si="21"/>
        <v>933.3333333333334</v>
      </c>
      <c r="AN26" s="24">
        <f t="shared" si="22"/>
        <v>7793.333333333333</v>
      </c>
      <c r="AO26" s="19">
        <f t="shared" si="23"/>
        <v>52.397709</v>
      </c>
      <c r="AP26" s="19">
        <f t="shared" si="24"/>
        <v>80.79450926561428</v>
      </c>
      <c r="AQ26" s="20">
        <f t="shared" si="25"/>
        <v>42.740927670653335</v>
      </c>
      <c r="AR26" s="23">
        <f t="shared" si="26"/>
        <v>0.5290078256449495</v>
      </c>
      <c r="AT26" s="19">
        <f t="shared" si="27"/>
        <v>0.20216000000000003</v>
      </c>
    </row>
    <row r="27" spans="1:46" ht="15">
      <c r="A27">
        <v>182</v>
      </c>
      <c r="B27">
        <v>742</v>
      </c>
      <c r="C27">
        <v>585</v>
      </c>
      <c r="D27">
        <v>766</v>
      </c>
      <c r="E27">
        <v>767</v>
      </c>
      <c r="F27">
        <v>517</v>
      </c>
      <c r="G27">
        <v>759</v>
      </c>
      <c r="H27">
        <v>537</v>
      </c>
      <c r="I27" s="18"/>
      <c r="J27" s="18"/>
      <c r="K27" s="3"/>
      <c r="L27" s="19">
        <f t="shared" si="0"/>
        <v>2.3000000000000007</v>
      </c>
      <c r="M27" s="19">
        <f t="shared" si="1"/>
        <v>2.4206000000000003</v>
      </c>
      <c r="N27" s="20">
        <f t="shared" si="2"/>
        <v>3.99</v>
      </c>
      <c r="O27" s="20">
        <f t="shared" si="3"/>
        <v>14.364</v>
      </c>
      <c r="P27" s="20">
        <f t="shared" si="4"/>
        <v>6.17291653667769</v>
      </c>
      <c r="Q27" s="20">
        <f t="shared" si="5"/>
        <v>4.866787296437263</v>
      </c>
      <c r="R27" s="20">
        <f t="shared" si="6"/>
        <v>6.3725796052494745</v>
      </c>
      <c r="S27" s="20">
        <f t="shared" si="7"/>
        <v>12.495</v>
      </c>
      <c r="T27" s="20">
        <f t="shared" si="8"/>
        <v>0.245</v>
      </c>
      <c r="U27" s="20">
        <f t="shared" si="9"/>
        <v>12.103</v>
      </c>
      <c r="V27" s="3"/>
      <c r="W27" s="20">
        <f t="shared" si="28"/>
        <v>3.7239999999999993</v>
      </c>
      <c r="X27" s="20">
        <f t="shared" si="10"/>
        <v>0</v>
      </c>
      <c r="Y27" s="20">
        <f t="shared" si="11"/>
        <v>0</v>
      </c>
      <c r="Z27" s="3"/>
      <c r="AA27" s="21">
        <f t="shared" si="12"/>
        <v>77.13059212578773</v>
      </c>
      <c r="AB27" s="21">
        <f t="shared" si="13"/>
        <v>1.1923628876271293</v>
      </c>
      <c r="AC27" s="21">
        <f t="shared" si="14"/>
        <v>77.12733096233438</v>
      </c>
      <c r="AD27" s="3"/>
      <c r="AE27" s="21">
        <f t="shared" si="15"/>
        <v>71.07697593644059</v>
      </c>
      <c r="AF27" s="21">
        <f t="shared" si="16"/>
        <v>1.3367508995237205</v>
      </c>
      <c r="AG27" s="21">
        <f t="shared" si="17"/>
        <v>78.5817690979805</v>
      </c>
      <c r="AH27" s="3"/>
      <c r="AI27" s="22">
        <f t="shared" si="18"/>
        <v>0.537</v>
      </c>
      <c r="AJ27" s="19">
        <f t="shared" si="19"/>
        <v>2.14263</v>
      </c>
      <c r="AK27" s="23">
        <f t="shared" si="20"/>
        <v>0.027779249983012073</v>
      </c>
      <c r="AL27" s="3"/>
      <c r="AM27" s="24">
        <f t="shared" si="21"/>
        <v>1000.0000000000001</v>
      </c>
      <c r="AN27" s="24">
        <f t="shared" si="22"/>
        <v>8350</v>
      </c>
      <c r="AO27" s="19">
        <f t="shared" si="23"/>
        <v>48.94291499999999</v>
      </c>
      <c r="AP27" s="19">
        <f t="shared" si="24"/>
        <v>77.13059212578773</v>
      </c>
      <c r="AQ27" s="20">
        <f t="shared" si="25"/>
        <v>42.77447627949999</v>
      </c>
      <c r="AR27" s="23">
        <f t="shared" si="26"/>
        <v>0.5545721237267519</v>
      </c>
      <c r="AT27" s="19">
        <f t="shared" si="27"/>
        <v>0.24206000000000003</v>
      </c>
    </row>
    <row r="28" spans="1:46" ht="15">
      <c r="A28">
        <v>214</v>
      </c>
      <c r="B28">
        <v>756</v>
      </c>
      <c r="C28">
        <v>593</v>
      </c>
      <c r="D28">
        <v>780</v>
      </c>
      <c r="E28">
        <v>755</v>
      </c>
      <c r="F28">
        <v>518</v>
      </c>
      <c r="G28">
        <v>745</v>
      </c>
      <c r="H28">
        <v>537</v>
      </c>
      <c r="I28" s="18"/>
      <c r="J28" s="18"/>
      <c r="K28" s="3"/>
      <c r="L28" s="19">
        <f t="shared" si="0"/>
        <v>2.400000000000001</v>
      </c>
      <c r="M28" s="19">
        <f t="shared" si="1"/>
        <v>2.8462</v>
      </c>
      <c r="N28" s="20">
        <f t="shared" si="2"/>
        <v>4.255999999999998</v>
      </c>
      <c r="O28" s="20">
        <f t="shared" si="3"/>
        <v>15.321599999999991</v>
      </c>
      <c r="P28" s="20">
        <f t="shared" si="4"/>
        <v>6.28938666001123</v>
      </c>
      <c r="Q28" s="20">
        <f t="shared" si="5"/>
        <v>4.933341652627857</v>
      </c>
      <c r="R28" s="20">
        <f t="shared" si="6"/>
        <v>6.489049728583017</v>
      </c>
      <c r="S28" s="20">
        <f t="shared" si="7"/>
        <v>11.907</v>
      </c>
      <c r="T28" s="20">
        <f t="shared" si="8"/>
        <v>0.294</v>
      </c>
      <c r="U28" s="20">
        <f t="shared" si="9"/>
        <v>11.417</v>
      </c>
      <c r="V28" s="3"/>
      <c r="W28" s="20">
        <f t="shared" si="28"/>
        <v>2.6599999999999957</v>
      </c>
      <c r="X28" s="20">
        <f t="shared" si="10"/>
        <v>0</v>
      </c>
      <c r="Y28" s="20">
        <f t="shared" si="11"/>
        <v>0</v>
      </c>
      <c r="Z28" s="3"/>
      <c r="AA28" s="21">
        <f t="shared" si="12"/>
        <v>74.88772696075371</v>
      </c>
      <c r="AB28" s="21">
        <f t="shared" si="13"/>
        <v>1.45040244587259</v>
      </c>
      <c r="AC28" s="21">
        <f t="shared" si="14"/>
        <v>74.0854807512323</v>
      </c>
      <c r="AD28" s="3"/>
      <c r="AE28" s="21">
        <f t="shared" si="15"/>
        <v>78.56574863251596</v>
      </c>
      <c r="AF28" s="21">
        <f t="shared" si="16"/>
        <v>1.4817911441109795</v>
      </c>
      <c r="AG28" s="21">
        <f t="shared" si="17"/>
        <v>85.99031717310373</v>
      </c>
      <c r="AH28" s="3"/>
      <c r="AI28" s="22">
        <f t="shared" si="18"/>
        <v>0.537</v>
      </c>
      <c r="AJ28" s="19">
        <f t="shared" si="19"/>
        <v>2.2854719999999986</v>
      </c>
      <c r="AK28" s="23">
        <f t="shared" si="20"/>
        <v>0.03051864561462444</v>
      </c>
      <c r="AL28" s="3"/>
      <c r="AM28" s="24">
        <f t="shared" si="21"/>
        <v>1066.6666666666667</v>
      </c>
      <c r="AN28" s="24">
        <f t="shared" si="22"/>
        <v>8906.666666666666</v>
      </c>
      <c r="AO28" s="19">
        <f t="shared" si="23"/>
        <v>46.639719</v>
      </c>
      <c r="AP28" s="19">
        <f t="shared" si="24"/>
        <v>74.88772696075371</v>
      </c>
      <c r="AQ28" s="20">
        <f t="shared" si="25"/>
        <v>43.47899706528</v>
      </c>
      <c r="AR28" s="23">
        <f t="shared" si="26"/>
        <v>0.5805890875559084</v>
      </c>
      <c r="AT28" s="19">
        <f t="shared" si="27"/>
        <v>0.28462</v>
      </c>
    </row>
    <row r="29" spans="1:46" ht="15">
      <c r="A29">
        <v>246</v>
      </c>
      <c r="B29">
        <v>773</v>
      </c>
      <c r="C29">
        <v>600</v>
      </c>
      <c r="D29">
        <v>795</v>
      </c>
      <c r="E29">
        <v>731</v>
      </c>
      <c r="F29">
        <v>518</v>
      </c>
      <c r="G29">
        <v>727</v>
      </c>
      <c r="H29">
        <v>0</v>
      </c>
      <c r="I29" s="18"/>
      <c r="J29" s="18"/>
      <c r="K29" s="3"/>
      <c r="L29" s="19">
        <f t="shared" si="0"/>
        <v>2.500000000000001</v>
      </c>
      <c r="M29" s="19">
        <f t="shared" si="1"/>
        <v>3.2718000000000003</v>
      </c>
      <c r="N29" s="20">
        <f t="shared" si="2"/>
        <v>4.256000000000002</v>
      </c>
      <c r="O29" s="20">
        <f t="shared" si="3"/>
        <v>15.321600000000007</v>
      </c>
      <c r="P29" s="20">
        <f t="shared" si="4"/>
        <v>6.430814666916246</v>
      </c>
      <c r="Q29" s="20">
        <f t="shared" si="5"/>
        <v>4.991576714294628</v>
      </c>
      <c r="R29" s="20">
        <f t="shared" si="6"/>
        <v>6.613839146440382</v>
      </c>
      <c r="S29" s="20">
        <f t="shared" si="7"/>
        <v>10.731</v>
      </c>
      <c r="T29" s="20">
        <f t="shared" si="8"/>
        <v>0.294</v>
      </c>
      <c r="U29" s="20">
        <f t="shared" si="9"/>
        <v>10.535</v>
      </c>
      <c r="V29" s="3"/>
      <c r="W29" s="20">
        <f t="shared" si="28"/>
        <v>1.5960000000000019</v>
      </c>
      <c r="X29" s="20">
        <f t="shared" si="10"/>
        <v>0</v>
      </c>
      <c r="Y29" s="20">
        <f t="shared" si="11"/>
        <v>0</v>
      </c>
      <c r="Z29" s="3"/>
      <c r="AA29" s="21">
        <f t="shared" si="12"/>
        <v>69.00907219067822</v>
      </c>
      <c r="AB29" s="21">
        <f t="shared" si="13"/>
        <v>1.4675235540026206</v>
      </c>
      <c r="AC29" s="21">
        <f t="shared" si="14"/>
        <v>69.67679540774942</v>
      </c>
      <c r="AD29" s="3"/>
      <c r="AE29" s="21">
        <f t="shared" si="15"/>
        <v>85.46665585158378</v>
      </c>
      <c r="AF29" s="21">
        <f t="shared" si="16"/>
        <v>1.6285434995112416</v>
      </c>
      <c r="AG29" s="21">
        <f t="shared" si="17"/>
        <v>92.95799671387867</v>
      </c>
      <c r="AH29" s="3"/>
      <c r="AI29" s="22">
        <f t="shared" si="18"/>
        <v>0</v>
      </c>
      <c r="AJ29" s="19">
        <f t="shared" si="19"/>
        <v>0</v>
      </c>
      <c r="AK29" s="23">
        <f t="shared" si="20"/>
        <v>0</v>
      </c>
      <c r="AL29" s="3"/>
      <c r="AM29" s="24">
        <f t="shared" si="21"/>
        <v>1066.6666666666667</v>
      </c>
      <c r="AN29" s="24">
        <f t="shared" si="22"/>
        <v>8906.666666666666</v>
      </c>
      <c r="AO29" s="19">
        <f t="shared" si="23"/>
        <v>42.033327</v>
      </c>
      <c r="AP29" s="19">
        <f t="shared" si="24"/>
        <v>69.00907219067822</v>
      </c>
      <c r="AQ29" s="20">
        <f t="shared" si="25"/>
        <v>39.18477513290666</v>
      </c>
      <c r="AR29" s="23">
        <f t="shared" si="26"/>
        <v>0.5678206341426476</v>
      </c>
      <c r="AT29" s="19">
        <f t="shared" si="27"/>
        <v>0.32718</v>
      </c>
    </row>
    <row r="30" spans="1:46" ht="15">
      <c r="A30">
        <v>282</v>
      </c>
      <c r="B30">
        <v>784</v>
      </c>
      <c r="C30">
        <v>608</v>
      </c>
      <c r="D30">
        <v>806</v>
      </c>
      <c r="E30">
        <v>717</v>
      </c>
      <c r="F30">
        <v>516</v>
      </c>
      <c r="G30">
        <v>713</v>
      </c>
      <c r="H30">
        <v>537</v>
      </c>
      <c r="I30" s="18"/>
      <c r="J30" s="18"/>
      <c r="K30" s="3"/>
      <c r="L30" s="19">
        <f t="shared" si="0"/>
        <v>2.600000000000001</v>
      </c>
      <c r="M30" s="19">
        <f t="shared" si="1"/>
        <v>3.7506000000000004</v>
      </c>
      <c r="N30" s="20">
        <f t="shared" si="2"/>
        <v>4.788000000000001</v>
      </c>
      <c r="O30" s="20">
        <f t="shared" si="3"/>
        <v>17.236800000000006</v>
      </c>
      <c r="P30" s="20">
        <f t="shared" si="4"/>
        <v>6.522326906678314</v>
      </c>
      <c r="Q30" s="20">
        <f t="shared" si="5"/>
        <v>5.058131070485223</v>
      </c>
      <c r="R30" s="20">
        <f t="shared" si="6"/>
        <v>6.70535138620245</v>
      </c>
      <c r="S30" s="20">
        <f t="shared" si="7"/>
        <v>10.045</v>
      </c>
      <c r="T30" s="20">
        <f t="shared" si="8"/>
        <v>0.196</v>
      </c>
      <c r="U30" s="20">
        <f t="shared" si="9"/>
        <v>9.849</v>
      </c>
      <c r="V30" s="3"/>
      <c r="W30" s="20">
        <f t="shared" si="28"/>
        <v>2.128000000000001</v>
      </c>
      <c r="X30" s="20">
        <f t="shared" si="10"/>
        <v>0</v>
      </c>
      <c r="Y30" s="20">
        <f t="shared" si="11"/>
        <v>0</v>
      </c>
      <c r="Z30" s="3"/>
      <c r="AA30" s="21">
        <f t="shared" si="12"/>
        <v>65.51677377758367</v>
      </c>
      <c r="AB30" s="21">
        <f t="shared" si="13"/>
        <v>0.9913936898151038</v>
      </c>
      <c r="AC30" s="21">
        <f t="shared" si="14"/>
        <v>66.04100580270793</v>
      </c>
      <c r="AD30" s="3"/>
      <c r="AE30" s="21">
        <f t="shared" si="15"/>
        <v>92.01833322934215</v>
      </c>
      <c r="AF30" s="21">
        <f t="shared" si="16"/>
        <v>1.7276828684927519</v>
      </c>
      <c r="AG30" s="21">
        <f t="shared" si="17"/>
        <v>99.56209729414947</v>
      </c>
      <c r="AH30" s="3"/>
      <c r="AI30" s="22">
        <f t="shared" si="18"/>
        <v>0.537</v>
      </c>
      <c r="AJ30" s="19">
        <f t="shared" si="19"/>
        <v>2.5711560000000007</v>
      </c>
      <c r="AK30" s="23">
        <f t="shared" si="20"/>
        <v>0.03924424008924128</v>
      </c>
      <c r="AL30" s="3"/>
      <c r="AM30" s="24">
        <f t="shared" si="21"/>
        <v>1200</v>
      </c>
      <c r="AN30" s="24">
        <f t="shared" si="22"/>
        <v>10020</v>
      </c>
      <c r="AO30" s="19">
        <f t="shared" si="23"/>
        <v>39.346264999999995</v>
      </c>
      <c r="AP30" s="19">
        <f t="shared" si="24"/>
        <v>65.51677377758367</v>
      </c>
      <c r="AQ30" s="20">
        <f t="shared" si="25"/>
        <v>41.264788881399994</v>
      </c>
      <c r="AR30" s="23">
        <f t="shared" si="26"/>
        <v>0.6298354833753825</v>
      </c>
      <c r="AT30" s="19">
        <f t="shared" si="27"/>
        <v>0.37506000000000006</v>
      </c>
    </row>
    <row r="31" spans="1:46" ht="15">
      <c r="A31">
        <v>318</v>
      </c>
      <c r="B31">
        <v>798</v>
      </c>
      <c r="C31">
        <v>614</v>
      </c>
      <c r="D31">
        <v>816</v>
      </c>
      <c r="E31">
        <v>701</v>
      </c>
      <c r="F31">
        <v>516</v>
      </c>
      <c r="G31">
        <v>697</v>
      </c>
      <c r="H31">
        <v>0</v>
      </c>
      <c r="I31" s="18"/>
      <c r="J31" s="18"/>
      <c r="K31" s="3"/>
      <c r="L31" s="19">
        <f t="shared" si="0"/>
        <v>2.700000000000001</v>
      </c>
      <c r="M31" s="19">
        <f t="shared" si="1"/>
        <v>4.2294</v>
      </c>
      <c r="N31" s="20">
        <f t="shared" si="2"/>
        <v>4.787999999999997</v>
      </c>
      <c r="O31" s="20">
        <f t="shared" si="3"/>
        <v>17.236799999999988</v>
      </c>
      <c r="P31" s="20">
        <f t="shared" si="4"/>
        <v>6.638797030011855</v>
      </c>
      <c r="Q31" s="20">
        <f t="shared" si="5"/>
        <v>5.1080468376281685</v>
      </c>
      <c r="R31" s="20">
        <f t="shared" si="6"/>
        <v>6.7885443314406935</v>
      </c>
      <c r="S31" s="20">
        <f t="shared" si="7"/>
        <v>9.261</v>
      </c>
      <c r="T31" s="20">
        <f t="shared" si="8"/>
        <v>0.196</v>
      </c>
      <c r="U31" s="20">
        <f t="shared" si="9"/>
        <v>9.065</v>
      </c>
      <c r="V31" s="3"/>
      <c r="W31" s="20">
        <f t="shared" si="28"/>
        <v>2.127999999999992</v>
      </c>
      <c r="X31" s="20">
        <f t="shared" si="10"/>
        <v>0</v>
      </c>
      <c r="Y31" s="20">
        <f t="shared" si="11"/>
        <v>0</v>
      </c>
      <c r="Z31" s="3"/>
      <c r="AA31" s="21">
        <f t="shared" si="12"/>
        <v>61.48189929493978</v>
      </c>
      <c r="AB31" s="21">
        <f t="shared" si="13"/>
        <v>1.001177180175121</v>
      </c>
      <c r="AC31" s="21">
        <f t="shared" si="14"/>
        <v>61.538154364509886</v>
      </c>
      <c r="AD31" s="3"/>
      <c r="AE31" s="21">
        <f t="shared" si="15"/>
        <v>98.16652315883613</v>
      </c>
      <c r="AF31" s="21">
        <f t="shared" si="16"/>
        <v>1.827800586510264</v>
      </c>
      <c r="AG31" s="21">
        <f t="shared" si="17"/>
        <v>105.71591273060045</v>
      </c>
      <c r="AH31" s="3"/>
      <c r="AI31" s="22">
        <f t="shared" si="18"/>
        <v>0</v>
      </c>
      <c r="AJ31" s="19">
        <f t="shared" si="19"/>
        <v>0</v>
      </c>
      <c r="AK31" s="23">
        <f t="shared" si="20"/>
        <v>0</v>
      </c>
      <c r="AL31" s="3"/>
      <c r="AM31" s="24">
        <f t="shared" si="21"/>
        <v>1200</v>
      </c>
      <c r="AN31" s="24">
        <f t="shared" si="22"/>
        <v>10020</v>
      </c>
      <c r="AO31" s="19">
        <f t="shared" si="23"/>
        <v>36.27533699999999</v>
      </c>
      <c r="AP31" s="19">
        <f t="shared" si="24"/>
        <v>61.48189929493978</v>
      </c>
      <c r="AQ31" s="20">
        <f t="shared" si="25"/>
        <v>38.04412243212</v>
      </c>
      <c r="AR31" s="23">
        <f t="shared" si="26"/>
        <v>0.6187857380530076</v>
      </c>
      <c r="AT31" s="19">
        <f t="shared" si="27"/>
        <v>0.42294</v>
      </c>
    </row>
    <row r="32" spans="1:46" ht="15">
      <c r="A32">
        <v>354</v>
      </c>
      <c r="B32">
        <v>808</v>
      </c>
      <c r="C32">
        <v>620</v>
      </c>
      <c r="D32">
        <v>824</v>
      </c>
      <c r="E32">
        <v>693</v>
      </c>
      <c r="F32">
        <v>516</v>
      </c>
      <c r="G32">
        <v>692</v>
      </c>
      <c r="H32">
        <v>0</v>
      </c>
      <c r="I32" s="18"/>
      <c r="J32" s="18"/>
      <c r="K32" s="3"/>
      <c r="L32" s="19">
        <f t="shared" si="0"/>
        <v>2.800000000000001</v>
      </c>
      <c r="M32" s="19">
        <f t="shared" si="1"/>
        <v>4.708200000000001</v>
      </c>
      <c r="N32" s="20">
        <f t="shared" si="2"/>
        <v>4.788000000000006</v>
      </c>
      <c r="O32" s="20">
        <f t="shared" si="3"/>
        <v>17.23680000000002</v>
      </c>
      <c r="P32" s="20">
        <f t="shared" si="4"/>
        <v>6.721989975250099</v>
      </c>
      <c r="Q32" s="20">
        <f t="shared" si="5"/>
        <v>5.157962604771115</v>
      </c>
      <c r="R32" s="20">
        <f t="shared" si="6"/>
        <v>6.855098687631289</v>
      </c>
      <c r="S32" s="20">
        <f t="shared" si="7"/>
        <v>8.869</v>
      </c>
      <c r="T32" s="20">
        <f t="shared" si="8"/>
        <v>0.196</v>
      </c>
      <c r="U32" s="20">
        <f t="shared" si="9"/>
        <v>8.82</v>
      </c>
      <c r="V32" s="3"/>
      <c r="W32" s="20">
        <f t="shared" si="28"/>
        <v>1.5960000000000107</v>
      </c>
      <c r="X32" s="20">
        <f t="shared" si="10"/>
        <v>0</v>
      </c>
      <c r="Y32" s="20">
        <f t="shared" si="11"/>
        <v>0</v>
      </c>
      <c r="Z32" s="3"/>
      <c r="AA32" s="21">
        <f t="shared" si="12"/>
        <v>59.61732909049313</v>
      </c>
      <c r="AB32" s="21">
        <f t="shared" si="13"/>
        <v>1.0109606705351386</v>
      </c>
      <c r="AC32" s="21">
        <f t="shared" si="14"/>
        <v>60.46197042490797</v>
      </c>
      <c r="AD32" s="3"/>
      <c r="AE32" s="21">
        <f t="shared" si="15"/>
        <v>104.12825606788545</v>
      </c>
      <c r="AF32" s="21">
        <f t="shared" si="16"/>
        <v>1.928896653563778</v>
      </c>
      <c r="AG32" s="21">
        <f t="shared" si="17"/>
        <v>111.76210977309125</v>
      </c>
      <c r="AH32" s="3"/>
      <c r="AI32" s="22">
        <f t="shared" si="18"/>
        <v>0</v>
      </c>
      <c r="AJ32" s="19">
        <f t="shared" si="19"/>
        <v>0</v>
      </c>
      <c r="AK32" s="23">
        <f t="shared" si="20"/>
        <v>0</v>
      </c>
      <c r="AL32" s="3"/>
      <c r="AM32" s="24">
        <f t="shared" si="21"/>
        <v>1200</v>
      </c>
      <c r="AN32" s="24">
        <f t="shared" si="22"/>
        <v>10020</v>
      </c>
      <c r="AO32" s="19">
        <f t="shared" si="23"/>
        <v>34.739872999999996</v>
      </c>
      <c r="AP32" s="19">
        <f t="shared" si="24"/>
        <v>59.61732909049313</v>
      </c>
      <c r="AQ32" s="20">
        <f t="shared" si="25"/>
        <v>36.43378920748</v>
      </c>
      <c r="AR32" s="23">
        <f t="shared" si="26"/>
        <v>0.6111274987206682</v>
      </c>
      <c r="AT32" s="19">
        <f t="shared" si="27"/>
        <v>0.47082000000000007</v>
      </c>
    </row>
    <row r="33" spans="1:46" ht="15">
      <c r="A33">
        <v>392</v>
      </c>
      <c r="B33">
        <v>815</v>
      </c>
      <c r="C33">
        <v>623</v>
      </c>
      <c r="D33">
        <v>834</v>
      </c>
      <c r="E33">
        <v>684</v>
      </c>
      <c r="F33">
        <v>516</v>
      </c>
      <c r="G33">
        <v>679</v>
      </c>
      <c r="H33">
        <v>358</v>
      </c>
      <c r="I33" s="18"/>
      <c r="J33" s="18"/>
      <c r="K33" s="3"/>
      <c r="L33" s="19">
        <f t="shared" si="0"/>
        <v>2.9000000000000012</v>
      </c>
      <c r="M33" s="19">
        <f t="shared" si="1"/>
        <v>5.2136000000000005</v>
      </c>
      <c r="N33" s="20">
        <f t="shared" si="2"/>
        <v>5.0539999999999985</v>
      </c>
      <c r="O33" s="20">
        <f t="shared" si="3"/>
        <v>18.194399999999995</v>
      </c>
      <c r="P33" s="20">
        <f t="shared" si="4"/>
        <v>6.78022503691687</v>
      </c>
      <c r="Q33" s="20">
        <f t="shared" si="5"/>
        <v>5.182920488342589</v>
      </c>
      <c r="R33" s="20">
        <f t="shared" si="6"/>
        <v>6.938291632869533</v>
      </c>
      <c r="S33" s="20">
        <f t="shared" si="7"/>
        <v>8.428</v>
      </c>
      <c r="T33" s="20">
        <f t="shared" si="8"/>
        <v>0.196</v>
      </c>
      <c r="U33" s="20">
        <f t="shared" si="9"/>
        <v>8.183</v>
      </c>
      <c r="V33" s="3"/>
      <c r="W33" s="20">
        <f t="shared" si="28"/>
        <v>1.5960000000000019</v>
      </c>
      <c r="X33" s="20">
        <f t="shared" si="10"/>
        <v>0</v>
      </c>
      <c r="Y33" s="20">
        <f t="shared" si="11"/>
        <v>0</v>
      </c>
      <c r="Z33" s="3"/>
      <c r="AA33" s="21">
        <f t="shared" si="12"/>
        <v>57.14373661113539</v>
      </c>
      <c r="AB33" s="21">
        <f t="shared" si="13"/>
        <v>1.0158524157151474</v>
      </c>
      <c r="AC33" s="21">
        <f t="shared" si="14"/>
        <v>56.77604043177139</v>
      </c>
      <c r="AD33" s="3"/>
      <c r="AE33" s="21">
        <f t="shared" si="15"/>
        <v>109.84262972899899</v>
      </c>
      <c r="AF33" s="21">
        <f t="shared" si="16"/>
        <v>2.0304818951352925</v>
      </c>
      <c r="AG33" s="21">
        <f t="shared" si="17"/>
        <v>117.4397138162684</v>
      </c>
      <c r="AH33" s="3"/>
      <c r="AI33" s="22">
        <f t="shared" si="18"/>
        <v>0.358</v>
      </c>
      <c r="AJ33" s="19">
        <f t="shared" si="19"/>
        <v>1.8093319999999993</v>
      </c>
      <c r="AK33" s="23">
        <f t="shared" si="20"/>
        <v>0.03166282268715731</v>
      </c>
      <c r="AL33" s="3"/>
      <c r="AM33" s="24">
        <f t="shared" si="21"/>
        <v>1266.6666666666667</v>
      </c>
      <c r="AN33" s="24">
        <f t="shared" si="22"/>
        <v>10576.666666666666</v>
      </c>
      <c r="AO33" s="19">
        <f t="shared" si="23"/>
        <v>33.012476</v>
      </c>
      <c r="AP33" s="19">
        <f t="shared" si="24"/>
        <v>57.14373661113539</v>
      </c>
      <c r="AQ33" s="20">
        <f t="shared" si="25"/>
        <v>36.54561790363556</v>
      </c>
      <c r="AR33" s="23">
        <f t="shared" si="26"/>
        <v>0.6395384703721676</v>
      </c>
      <c r="AT33" s="19">
        <f t="shared" si="27"/>
        <v>0.52136</v>
      </c>
    </row>
    <row r="34" spans="1:46" ht="15">
      <c r="A34">
        <v>432</v>
      </c>
      <c r="B34">
        <v>821</v>
      </c>
      <c r="C34">
        <v>627</v>
      </c>
      <c r="D34">
        <v>838</v>
      </c>
      <c r="E34">
        <v>673</v>
      </c>
      <c r="F34">
        <v>517</v>
      </c>
      <c r="G34">
        <v>671</v>
      </c>
      <c r="H34">
        <v>358</v>
      </c>
      <c r="I34" s="18"/>
      <c r="J34" s="18"/>
      <c r="K34" s="3"/>
      <c r="L34" s="19">
        <f t="shared" si="0"/>
        <v>3.0000000000000013</v>
      </c>
      <c r="M34" s="19">
        <f t="shared" si="1"/>
        <v>5.7456000000000005</v>
      </c>
      <c r="N34" s="20">
        <f t="shared" si="2"/>
        <v>5.32</v>
      </c>
      <c r="O34" s="20">
        <f t="shared" si="3"/>
        <v>19.152</v>
      </c>
      <c r="P34" s="20">
        <f t="shared" si="4"/>
        <v>6.830140804059815</v>
      </c>
      <c r="Q34" s="20">
        <f t="shared" si="5"/>
        <v>5.216197666437886</v>
      </c>
      <c r="R34" s="20">
        <f t="shared" si="6"/>
        <v>6.971568810964829</v>
      </c>
      <c r="S34" s="20">
        <f t="shared" si="7"/>
        <v>7.889</v>
      </c>
      <c r="T34" s="20">
        <f t="shared" si="8"/>
        <v>0.245</v>
      </c>
      <c r="U34" s="20">
        <f t="shared" si="9"/>
        <v>7.791</v>
      </c>
      <c r="V34" s="3"/>
      <c r="W34" s="20">
        <f t="shared" si="28"/>
        <v>2.1279999999999966</v>
      </c>
      <c r="X34" s="20">
        <f t="shared" si="10"/>
        <v>0</v>
      </c>
      <c r="Y34" s="20">
        <f t="shared" si="11"/>
        <v>0</v>
      </c>
      <c r="Z34" s="3"/>
      <c r="AA34" s="21">
        <f t="shared" si="12"/>
        <v>53.88298080322789</v>
      </c>
      <c r="AB34" s="21">
        <f t="shared" si="13"/>
        <v>1.277968428277282</v>
      </c>
      <c r="AC34" s="21">
        <f t="shared" si="14"/>
        <v>54.31549260622698</v>
      </c>
      <c r="AD34" s="3"/>
      <c r="AE34" s="21">
        <f t="shared" si="15"/>
        <v>115.23092780932177</v>
      </c>
      <c r="AF34" s="21">
        <f t="shared" si="16"/>
        <v>2.1582787379630206</v>
      </c>
      <c r="AG34" s="21">
        <f t="shared" si="17"/>
        <v>122.8712630768911</v>
      </c>
      <c r="AH34" s="3"/>
      <c r="AI34" s="22">
        <f t="shared" si="18"/>
        <v>0.358</v>
      </c>
      <c r="AJ34" s="19">
        <f t="shared" si="19"/>
        <v>1.90456</v>
      </c>
      <c r="AK34" s="23">
        <f t="shared" si="20"/>
        <v>0.035346225684045794</v>
      </c>
      <c r="AL34" s="3"/>
      <c r="AM34" s="24">
        <f t="shared" si="21"/>
        <v>1333.3333333333333</v>
      </c>
      <c r="AN34" s="24">
        <f t="shared" si="22"/>
        <v>11133.333333333332</v>
      </c>
      <c r="AO34" s="19">
        <f t="shared" si="23"/>
        <v>30.901213</v>
      </c>
      <c r="AP34" s="19">
        <f t="shared" si="24"/>
        <v>53.88298080322789</v>
      </c>
      <c r="AQ34" s="20">
        <f t="shared" si="25"/>
        <v>36.00884016208888</v>
      </c>
      <c r="AR34" s="23">
        <f t="shared" si="26"/>
        <v>0.6682785477957773</v>
      </c>
      <c r="AT34" s="19">
        <f t="shared" si="27"/>
        <v>0.5745600000000001</v>
      </c>
    </row>
    <row r="35" spans="1:46" ht="15">
      <c r="A35">
        <v>472</v>
      </c>
      <c r="B35">
        <v>825</v>
      </c>
      <c r="C35">
        <v>708</v>
      </c>
      <c r="D35">
        <v>840</v>
      </c>
      <c r="E35">
        <v>663</v>
      </c>
      <c r="F35">
        <v>508</v>
      </c>
      <c r="G35">
        <v>670</v>
      </c>
      <c r="H35">
        <v>358</v>
      </c>
      <c r="I35" s="18"/>
      <c r="J35" s="18"/>
      <c r="K35" s="3"/>
      <c r="L35" s="19">
        <f t="shared" si="0"/>
        <v>3.1000000000000014</v>
      </c>
      <c r="M35" s="19">
        <f t="shared" si="1"/>
        <v>6.2776000000000005</v>
      </c>
      <c r="N35" s="20">
        <f t="shared" si="2"/>
        <v>5.32</v>
      </c>
      <c r="O35" s="20">
        <f t="shared" si="3"/>
        <v>19.152</v>
      </c>
      <c r="P35" s="20">
        <f t="shared" si="4"/>
        <v>6.863417982155113</v>
      </c>
      <c r="Q35" s="20">
        <f t="shared" si="5"/>
        <v>5.89006052286766</v>
      </c>
      <c r="R35" s="20">
        <f t="shared" si="6"/>
        <v>6.988207400012479</v>
      </c>
      <c r="S35" s="20">
        <f t="shared" si="7"/>
        <v>7.399</v>
      </c>
      <c r="T35" s="20">
        <f t="shared" si="8"/>
        <v>-0.196</v>
      </c>
      <c r="U35" s="20">
        <f t="shared" si="9"/>
        <v>7.742</v>
      </c>
      <c r="V35" s="3"/>
      <c r="W35" s="20">
        <f t="shared" si="28"/>
        <v>1.0639999999999983</v>
      </c>
      <c r="X35" s="20">
        <f t="shared" si="10"/>
        <v>0</v>
      </c>
      <c r="Y35" s="20">
        <f t="shared" si="11"/>
        <v>0</v>
      </c>
      <c r="Z35" s="3"/>
      <c r="AA35" s="21">
        <f t="shared" si="12"/>
        <v>50.78242964996568</v>
      </c>
      <c r="AB35" s="21">
        <f t="shared" si="13"/>
        <v>-1.1544518624820614</v>
      </c>
      <c r="AC35" s="21">
        <f t="shared" si="14"/>
        <v>54.102701690896616</v>
      </c>
      <c r="AD35" s="3"/>
      <c r="AE35" s="21">
        <f t="shared" si="15"/>
        <v>120.30917077431833</v>
      </c>
      <c r="AF35" s="21">
        <f t="shared" si="16"/>
        <v>2.0428335517148146</v>
      </c>
      <c r="AG35" s="21">
        <f t="shared" si="17"/>
        <v>128.28153324598077</v>
      </c>
      <c r="AH35" s="3"/>
      <c r="AI35" s="22">
        <f t="shared" si="18"/>
        <v>0.358</v>
      </c>
      <c r="AJ35" s="19">
        <f t="shared" si="19"/>
        <v>1.90456</v>
      </c>
      <c r="AK35" s="23">
        <f t="shared" si="20"/>
        <v>0.03750431031220436</v>
      </c>
      <c r="AL35" s="3"/>
      <c r="AM35" s="24">
        <f t="shared" si="21"/>
        <v>1333.3333333333333</v>
      </c>
      <c r="AN35" s="24">
        <f t="shared" si="22"/>
        <v>11133.333333333332</v>
      </c>
      <c r="AO35" s="19">
        <f t="shared" si="23"/>
        <v>28.981883</v>
      </c>
      <c r="AP35" s="19">
        <f t="shared" si="24"/>
        <v>50.78242964996568</v>
      </c>
      <c r="AQ35" s="20">
        <f t="shared" si="25"/>
        <v>33.77226623897777</v>
      </c>
      <c r="AR35" s="23">
        <f t="shared" si="26"/>
        <v>0.6650384093822221</v>
      </c>
      <c r="AT35" s="19">
        <f t="shared" si="27"/>
        <v>0.6277600000000001</v>
      </c>
    </row>
    <row r="36" spans="1:46" ht="15">
      <c r="A36">
        <v>512</v>
      </c>
      <c r="B36">
        <v>832</v>
      </c>
      <c r="C36">
        <v>634</v>
      </c>
      <c r="D36">
        <v>847</v>
      </c>
      <c r="E36">
        <v>665</v>
      </c>
      <c r="F36">
        <v>516</v>
      </c>
      <c r="G36">
        <v>660</v>
      </c>
      <c r="H36">
        <v>358</v>
      </c>
      <c r="I36" s="18"/>
      <c r="J36" s="18"/>
      <c r="K36" s="3"/>
      <c r="L36" s="19">
        <f t="shared" si="0"/>
        <v>3.2000000000000015</v>
      </c>
      <c r="M36" s="19">
        <f t="shared" si="1"/>
        <v>6.8096000000000005</v>
      </c>
      <c r="N36" s="20">
        <f t="shared" si="2"/>
        <v>5.32</v>
      </c>
      <c r="O36" s="20">
        <f t="shared" si="3"/>
        <v>19.152</v>
      </c>
      <c r="P36" s="20">
        <f t="shared" si="4"/>
        <v>6.921653043821884</v>
      </c>
      <c r="Q36" s="20">
        <f t="shared" si="5"/>
        <v>5.274432728104657</v>
      </c>
      <c r="R36" s="20">
        <f t="shared" si="6"/>
        <v>7.046442461679249</v>
      </c>
      <c r="S36" s="20">
        <f t="shared" si="7"/>
        <v>7.497</v>
      </c>
      <c r="T36" s="20">
        <f t="shared" si="8"/>
        <v>0.196</v>
      </c>
      <c r="U36" s="20">
        <f t="shared" si="9"/>
        <v>7.252</v>
      </c>
      <c r="V36" s="3"/>
      <c r="W36" s="20">
        <f t="shared" si="28"/>
        <v>1.0640000000000072</v>
      </c>
      <c r="X36" s="20">
        <f t="shared" si="10"/>
        <v>0</v>
      </c>
      <c r="Y36" s="20">
        <f t="shared" si="11"/>
        <v>0</v>
      </c>
      <c r="Z36" s="3"/>
      <c r="AA36" s="21">
        <f t="shared" si="12"/>
        <v>51.891632869532664</v>
      </c>
      <c r="AB36" s="21">
        <f t="shared" si="13"/>
        <v>1.0337888147085128</v>
      </c>
      <c r="AC36" s="21">
        <f t="shared" si="14"/>
        <v>51.100800732097916</v>
      </c>
      <c r="AD36" s="3"/>
      <c r="AE36" s="21">
        <f t="shared" si="15"/>
        <v>125.4983340612716</v>
      </c>
      <c r="AF36" s="21">
        <f t="shared" si="16"/>
        <v>2.146212433185666</v>
      </c>
      <c r="AG36" s="21">
        <f t="shared" si="17"/>
        <v>133.39161331919055</v>
      </c>
      <c r="AH36" s="3"/>
      <c r="AI36" s="22">
        <f t="shared" si="18"/>
        <v>0.358</v>
      </c>
      <c r="AJ36" s="19">
        <f t="shared" si="19"/>
        <v>1.90456</v>
      </c>
      <c r="AK36" s="23">
        <f t="shared" si="20"/>
        <v>0.03670264153738419</v>
      </c>
      <c r="AL36" s="3"/>
      <c r="AM36" s="24">
        <f t="shared" si="21"/>
        <v>1333.3333333333333</v>
      </c>
      <c r="AN36" s="24">
        <f t="shared" si="22"/>
        <v>11133.333333333332</v>
      </c>
      <c r="AO36" s="19">
        <f t="shared" si="23"/>
        <v>29.365748999999997</v>
      </c>
      <c r="AP36" s="19">
        <f t="shared" si="24"/>
        <v>51.891632869532664</v>
      </c>
      <c r="AQ36" s="20">
        <f t="shared" si="25"/>
        <v>34.21958102359999</v>
      </c>
      <c r="AR36" s="23">
        <f t="shared" si="26"/>
        <v>0.6594431343032852</v>
      </c>
      <c r="AT36" s="19">
        <f t="shared" si="27"/>
        <v>0.68096</v>
      </c>
    </row>
    <row r="37" spans="1:46" ht="15">
      <c r="A37">
        <v>554</v>
      </c>
      <c r="B37">
        <v>837</v>
      </c>
      <c r="C37">
        <v>635</v>
      </c>
      <c r="D37">
        <v>853</v>
      </c>
      <c r="E37">
        <v>656</v>
      </c>
      <c r="F37">
        <v>516</v>
      </c>
      <c r="G37">
        <v>656</v>
      </c>
      <c r="H37">
        <v>0</v>
      </c>
      <c r="I37" s="18"/>
      <c r="J37" s="18"/>
      <c r="K37" s="3"/>
      <c r="L37" s="19">
        <f aca="true" t="shared" si="29" ref="L37:L68">L36+0.1</f>
        <v>3.3000000000000016</v>
      </c>
      <c r="M37" s="19">
        <f aca="true" t="shared" si="30" ref="M37:M68">A37*0.0133</f>
        <v>7.368200000000001</v>
      </c>
      <c r="N37" s="20">
        <f aca="true" t="shared" si="31" ref="N37:N68">(M37-M36)*10</f>
        <v>5.586000000000002</v>
      </c>
      <c r="O37" s="20">
        <f aca="true" t="shared" si="32" ref="O37:O68">N37*3.6</f>
        <v>20.109600000000007</v>
      </c>
      <c r="P37" s="20">
        <f aca="true" t="shared" si="33" ref="P37:P68">(B37*5/1023)*80/47</f>
        <v>6.963249516441006</v>
      </c>
      <c r="Q37" s="20">
        <f aca="true" t="shared" si="34" ref="Q37:Q68">(C37*5/1023)*80/47</f>
        <v>5.282752022628481</v>
      </c>
      <c r="R37" s="20">
        <f aca="true" t="shared" si="35" ref="R37:R68">(D37*5/1023)*80/47</f>
        <v>7.096358228822195</v>
      </c>
      <c r="S37" s="20">
        <f aca="true" t="shared" si="36" ref="S37:S68">(E37-512)*49/1000</f>
        <v>7.056</v>
      </c>
      <c r="T37" s="20">
        <f aca="true" t="shared" si="37" ref="T37:T68">(F37-512)*49/1000</f>
        <v>0.196</v>
      </c>
      <c r="U37" s="20">
        <f aca="true" t="shared" si="38" ref="U37:U68">(G37-512)*49/1000</f>
        <v>7.056</v>
      </c>
      <c r="V37" s="3"/>
      <c r="W37" s="20">
        <f t="shared" si="28"/>
        <v>1.595999999999993</v>
      </c>
      <c r="X37" s="20">
        <f aca="true" t="shared" si="39" ref="X37:X68">(I37-$I$5)/16.6</f>
        <v>0</v>
      </c>
      <c r="Y37" s="20">
        <f aca="true" t="shared" si="40" ref="Y37:Y68">(J37-$J$5)/16.6</f>
        <v>0</v>
      </c>
      <c r="Z37" s="3"/>
      <c r="AA37" s="21">
        <f aca="true" t="shared" si="41" ref="AA37:AA68">S37*P37</f>
        <v>49.13268858800774</v>
      </c>
      <c r="AB37" s="21">
        <f aca="true" t="shared" si="42" ref="AB37:AB68">T37*Q37</f>
        <v>1.0354193964351823</v>
      </c>
      <c r="AC37" s="21">
        <f aca="true" t="shared" si="43" ref="AC37:AC68">U37*R37</f>
        <v>50.07190366256941</v>
      </c>
      <c r="AD37" s="3"/>
      <c r="AE37" s="21">
        <f aca="true" t="shared" si="44" ref="AE37:AE68">AA37*0.1+AE36</f>
        <v>130.41160292007237</v>
      </c>
      <c r="AF37" s="21">
        <f aca="true" t="shared" si="45" ref="AF37:AF68">AB37*0.1+AF36</f>
        <v>2.2497543728291842</v>
      </c>
      <c r="AG37" s="21">
        <f aca="true" t="shared" si="46" ref="AG37:AG68">AC37*0.1+AG36</f>
        <v>138.3988036854475</v>
      </c>
      <c r="AH37" s="3"/>
      <c r="AI37" s="22">
        <f aca="true" t="shared" si="47" ref="AI37:AI68">H37/1000</f>
        <v>0</v>
      </c>
      <c r="AJ37" s="19">
        <f aca="true" t="shared" si="48" ref="AJ37:AJ68">AI37*N37</f>
        <v>0</v>
      </c>
      <c r="AK37" s="23">
        <f aca="true" t="shared" si="49" ref="AK37:AK68">IF(AA37=0,0,AJ37/AA37)</f>
        <v>0</v>
      </c>
      <c r="AL37" s="3"/>
      <c r="AM37" s="24">
        <f aca="true" t="shared" si="50" ref="AM37:AM68">((A37-A36)/18)*10*60</f>
        <v>1400.0000000000002</v>
      </c>
      <c r="AN37" s="24">
        <f aca="true" t="shared" si="51" ref="AN37:AN68">AM37*8.35</f>
        <v>11690.000000000002</v>
      </c>
      <c r="AO37" s="19">
        <f aca="true" t="shared" si="52" ref="AO37:AO68">S37*3.917</f>
        <v>27.638351999999998</v>
      </c>
      <c r="AP37" s="19">
        <f aca="true" t="shared" si="53" ref="AP37:AP68">P37*S37</f>
        <v>49.13268858800774</v>
      </c>
      <c r="AQ37" s="20">
        <f aca="true" t="shared" si="54" ref="AQ37:AQ68">AO37*3.14*AN37/30/1000</f>
        <v>33.81699771744</v>
      </c>
      <c r="AR37" s="23">
        <f aca="true" t="shared" si="55" ref="AR37:AR68">IF(AP37=0,0,AQ37/AP37)</f>
        <v>0.6882789989574074</v>
      </c>
      <c r="AT37" s="19">
        <f aca="true" t="shared" si="56" ref="AT37:AT68">M37/10</f>
        <v>0.73682</v>
      </c>
    </row>
    <row r="38" spans="1:46" ht="15">
      <c r="A38">
        <v>596</v>
      </c>
      <c r="B38">
        <v>840</v>
      </c>
      <c r="C38">
        <v>638</v>
      </c>
      <c r="D38">
        <v>854</v>
      </c>
      <c r="E38">
        <v>652</v>
      </c>
      <c r="F38">
        <v>515</v>
      </c>
      <c r="G38">
        <v>654</v>
      </c>
      <c r="H38">
        <v>0</v>
      </c>
      <c r="I38" s="18"/>
      <c r="J38" s="18"/>
      <c r="K38" s="3"/>
      <c r="L38" s="19">
        <f t="shared" si="29"/>
        <v>3.4000000000000017</v>
      </c>
      <c r="M38" s="19">
        <f t="shared" si="30"/>
        <v>7.926800000000001</v>
      </c>
      <c r="N38" s="20">
        <f t="shared" si="31"/>
        <v>5.586000000000002</v>
      </c>
      <c r="O38" s="20">
        <f t="shared" si="32"/>
        <v>20.109600000000007</v>
      </c>
      <c r="P38" s="20">
        <f t="shared" si="33"/>
        <v>6.988207400012479</v>
      </c>
      <c r="Q38" s="20">
        <f t="shared" si="34"/>
        <v>5.307709906199954</v>
      </c>
      <c r="R38" s="20">
        <f t="shared" si="35"/>
        <v>7.1046775233460195</v>
      </c>
      <c r="S38" s="20">
        <f t="shared" si="36"/>
        <v>6.86</v>
      </c>
      <c r="T38" s="20">
        <f t="shared" si="37"/>
        <v>0.147</v>
      </c>
      <c r="U38" s="20">
        <f t="shared" si="38"/>
        <v>6.958</v>
      </c>
      <c r="V38" s="3"/>
      <c r="W38" s="20">
        <f t="shared" si="28"/>
        <v>1.0640000000000072</v>
      </c>
      <c r="X38" s="20">
        <f t="shared" si="39"/>
        <v>0</v>
      </c>
      <c r="Y38" s="20">
        <f t="shared" si="40"/>
        <v>0</v>
      </c>
      <c r="Z38" s="3"/>
      <c r="AA38" s="21">
        <f t="shared" si="41"/>
        <v>47.93910276408561</v>
      </c>
      <c r="AB38" s="21">
        <f t="shared" si="42"/>
        <v>0.7802333562113932</v>
      </c>
      <c r="AC38" s="21">
        <f t="shared" si="43"/>
        <v>49.43434620744161</v>
      </c>
      <c r="AD38" s="3"/>
      <c r="AE38" s="21">
        <f t="shared" si="44"/>
        <v>135.20551319648092</v>
      </c>
      <c r="AF38" s="21">
        <f t="shared" si="45"/>
        <v>2.3277777084503235</v>
      </c>
      <c r="AG38" s="21">
        <f t="shared" si="46"/>
        <v>143.34223830619166</v>
      </c>
      <c r="AH38" s="3"/>
      <c r="AI38" s="22">
        <f t="shared" si="47"/>
        <v>0</v>
      </c>
      <c r="AJ38" s="19">
        <f t="shared" si="48"/>
        <v>0</v>
      </c>
      <c r="AK38" s="23">
        <f t="shared" si="49"/>
        <v>0</v>
      </c>
      <c r="AL38" s="3"/>
      <c r="AM38" s="24">
        <f t="shared" si="50"/>
        <v>1400.0000000000002</v>
      </c>
      <c r="AN38" s="24">
        <f t="shared" si="51"/>
        <v>11690.000000000002</v>
      </c>
      <c r="AO38" s="19">
        <f t="shared" si="52"/>
        <v>26.87062</v>
      </c>
      <c r="AP38" s="19">
        <f t="shared" si="53"/>
        <v>47.93910276408561</v>
      </c>
      <c r="AQ38" s="20">
        <f t="shared" si="54"/>
        <v>32.87763666973334</v>
      </c>
      <c r="AR38" s="23">
        <f t="shared" si="55"/>
        <v>0.6858208596754167</v>
      </c>
      <c r="AT38" s="19">
        <f t="shared" si="56"/>
        <v>0.79268</v>
      </c>
    </row>
    <row r="39" spans="1:46" ht="15">
      <c r="A39">
        <v>638</v>
      </c>
      <c r="B39">
        <v>845</v>
      </c>
      <c r="C39">
        <v>640</v>
      </c>
      <c r="D39">
        <v>859</v>
      </c>
      <c r="E39">
        <v>648</v>
      </c>
      <c r="F39">
        <v>516</v>
      </c>
      <c r="G39">
        <v>646</v>
      </c>
      <c r="H39">
        <v>0</v>
      </c>
      <c r="I39" s="18"/>
      <c r="J39" s="18"/>
      <c r="K39" s="3"/>
      <c r="L39" s="19">
        <f t="shared" si="29"/>
        <v>3.5000000000000018</v>
      </c>
      <c r="M39" s="19">
        <f t="shared" si="30"/>
        <v>8.4854</v>
      </c>
      <c r="N39" s="20">
        <f t="shared" si="31"/>
        <v>5.585999999999993</v>
      </c>
      <c r="O39" s="20">
        <f t="shared" si="32"/>
        <v>20.109599999999975</v>
      </c>
      <c r="P39" s="20">
        <f t="shared" si="33"/>
        <v>7.0298038726316</v>
      </c>
      <c r="Q39" s="20">
        <f t="shared" si="34"/>
        <v>5.3243484952476035</v>
      </c>
      <c r="R39" s="20">
        <f t="shared" si="35"/>
        <v>7.146273995965142</v>
      </c>
      <c r="S39" s="20">
        <f t="shared" si="36"/>
        <v>6.664</v>
      </c>
      <c r="T39" s="20">
        <f t="shared" si="37"/>
        <v>0.196</v>
      </c>
      <c r="U39" s="20">
        <f t="shared" si="38"/>
        <v>6.566</v>
      </c>
      <c r="V39" s="3"/>
      <c r="W39" s="20">
        <f t="shared" si="28"/>
        <v>0.5319999999999858</v>
      </c>
      <c r="X39" s="20">
        <f t="shared" si="39"/>
        <v>0</v>
      </c>
      <c r="Y39" s="20">
        <f t="shared" si="40"/>
        <v>0</v>
      </c>
      <c r="Z39" s="3"/>
      <c r="AA39" s="21">
        <f t="shared" si="41"/>
        <v>46.84661300721698</v>
      </c>
      <c r="AB39" s="21">
        <f t="shared" si="42"/>
        <v>1.0435723050685304</v>
      </c>
      <c r="AC39" s="21">
        <f t="shared" si="43"/>
        <v>46.92243505750712</v>
      </c>
      <c r="AD39" s="3"/>
      <c r="AE39" s="21">
        <f t="shared" si="44"/>
        <v>139.89017449720262</v>
      </c>
      <c r="AF39" s="21">
        <f t="shared" si="45"/>
        <v>2.4321349389571765</v>
      </c>
      <c r="AG39" s="21">
        <f t="shared" si="46"/>
        <v>148.03448181194238</v>
      </c>
      <c r="AH39" s="3"/>
      <c r="AI39" s="22">
        <f t="shared" si="47"/>
        <v>0</v>
      </c>
      <c r="AJ39" s="19">
        <f t="shared" si="48"/>
        <v>0</v>
      </c>
      <c r="AK39" s="23">
        <f t="shared" si="49"/>
        <v>0</v>
      </c>
      <c r="AL39" s="3"/>
      <c r="AM39" s="24">
        <f t="shared" si="50"/>
        <v>1400.0000000000002</v>
      </c>
      <c r="AN39" s="24">
        <f t="shared" si="51"/>
        <v>11690.000000000002</v>
      </c>
      <c r="AO39" s="19">
        <f t="shared" si="52"/>
        <v>26.102887999999997</v>
      </c>
      <c r="AP39" s="19">
        <f t="shared" si="53"/>
        <v>46.84661300721698</v>
      </c>
      <c r="AQ39" s="20">
        <f t="shared" si="54"/>
        <v>31.938275622026666</v>
      </c>
      <c r="AR39" s="23">
        <f t="shared" si="55"/>
        <v>0.6817627480797043</v>
      </c>
      <c r="AT39" s="19">
        <f t="shared" si="56"/>
        <v>0.8485400000000001</v>
      </c>
    </row>
    <row r="40" spans="1:46" ht="15">
      <c r="A40">
        <v>680</v>
      </c>
      <c r="B40">
        <v>849</v>
      </c>
      <c r="C40">
        <v>643</v>
      </c>
      <c r="D40">
        <v>862</v>
      </c>
      <c r="E40">
        <v>641</v>
      </c>
      <c r="F40">
        <v>514</v>
      </c>
      <c r="G40">
        <v>640</v>
      </c>
      <c r="H40">
        <v>0</v>
      </c>
      <c r="I40" s="18"/>
      <c r="J40" s="18"/>
      <c r="K40" s="3"/>
      <c r="L40" s="19">
        <f t="shared" si="29"/>
        <v>3.600000000000002</v>
      </c>
      <c r="M40" s="19">
        <f t="shared" si="30"/>
        <v>9.044</v>
      </c>
      <c r="N40" s="20">
        <f t="shared" si="31"/>
        <v>5.586000000000002</v>
      </c>
      <c r="O40" s="20">
        <f t="shared" si="32"/>
        <v>20.109600000000007</v>
      </c>
      <c r="P40" s="20">
        <f t="shared" si="33"/>
        <v>7.063081050726898</v>
      </c>
      <c r="Q40" s="20">
        <f t="shared" si="34"/>
        <v>5.349306378819076</v>
      </c>
      <c r="R40" s="20">
        <f t="shared" si="35"/>
        <v>7.171231879536615</v>
      </c>
      <c r="S40" s="20">
        <f t="shared" si="36"/>
        <v>6.321</v>
      </c>
      <c r="T40" s="20">
        <f t="shared" si="37"/>
        <v>0.098</v>
      </c>
      <c r="U40" s="20">
        <f t="shared" si="38"/>
        <v>6.272</v>
      </c>
      <c r="V40" s="3"/>
      <c r="W40" s="20">
        <f t="shared" si="28"/>
        <v>0.5320000000000036</v>
      </c>
      <c r="X40" s="20">
        <f t="shared" si="39"/>
        <v>0</v>
      </c>
      <c r="Y40" s="20">
        <f t="shared" si="40"/>
        <v>0</v>
      </c>
      <c r="Z40" s="3"/>
      <c r="AA40" s="21">
        <f t="shared" si="41"/>
        <v>44.64573532164472</v>
      </c>
      <c r="AB40" s="21">
        <f t="shared" si="42"/>
        <v>0.5242320251242695</v>
      </c>
      <c r="AC40" s="21">
        <f t="shared" si="43"/>
        <v>44.97796634845365</v>
      </c>
      <c r="AD40" s="3"/>
      <c r="AE40" s="21">
        <f t="shared" si="44"/>
        <v>144.3547480293671</v>
      </c>
      <c r="AF40" s="21">
        <f t="shared" si="45"/>
        <v>2.4845581414696034</v>
      </c>
      <c r="AG40" s="21">
        <f t="shared" si="46"/>
        <v>152.53227844678776</v>
      </c>
      <c r="AH40" s="3"/>
      <c r="AI40" s="22">
        <f t="shared" si="47"/>
        <v>0</v>
      </c>
      <c r="AJ40" s="19">
        <f t="shared" si="48"/>
        <v>0</v>
      </c>
      <c r="AK40" s="23">
        <f t="shared" si="49"/>
        <v>0</v>
      </c>
      <c r="AL40" s="3"/>
      <c r="AM40" s="24">
        <f t="shared" si="50"/>
        <v>1400.0000000000002</v>
      </c>
      <c r="AN40" s="24">
        <f t="shared" si="51"/>
        <v>11690.000000000002</v>
      </c>
      <c r="AO40" s="19">
        <f t="shared" si="52"/>
        <v>24.759356999999998</v>
      </c>
      <c r="AP40" s="19">
        <f t="shared" si="53"/>
        <v>44.64573532164472</v>
      </c>
      <c r="AQ40" s="20">
        <f t="shared" si="54"/>
        <v>30.294393788540006</v>
      </c>
      <c r="AR40" s="23">
        <f t="shared" si="55"/>
        <v>0.6785506738838046</v>
      </c>
      <c r="AT40" s="19">
        <f t="shared" si="56"/>
        <v>0.9044000000000001</v>
      </c>
    </row>
    <row r="41" spans="1:46" ht="15">
      <c r="A41">
        <v>724</v>
      </c>
      <c r="B41">
        <v>850</v>
      </c>
      <c r="C41">
        <v>643</v>
      </c>
      <c r="D41">
        <v>865</v>
      </c>
      <c r="E41">
        <v>640</v>
      </c>
      <c r="F41">
        <v>516</v>
      </c>
      <c r="G41">
        <v>640</v>
      </c>
      <c r="H41">
        <v>179</v>
      </c>
      <c r="I41" s="18"/>
      <c r="J41" s="18"/>
      <c r="K41" s="3"/>
      <c r="L41" s="19">
        <f t="shared" si="29"/>
        <v>3.700000000000002</v>
      </c>
      <c r="M41" s="19">
        <f t="shared" si="30"/>
        <v>9.6292</v>
      </c>
      <c r="N41" s="20">
        <f t="shared" si="31"/>
        <v>5.852000000000004</v>
      </c>
      <c r="O41" s="20">
        <f t="shared" si="32"/>
        <v>21.067200000000014</v>
      </c>
      <c r="P41" s="20">
        <f t="shared" si="33"/>
        <v>7.071400345250723</v>
      </c>
      <c r="Q41" s="20">
        <f t="shared" si="34"/>
        <v>5.349306378819076</v>
      </c>
      <c r="R41" s="20">
        <f t="shared" si="35"/>
        <v>7.196189763108088</v>
      </c>
      <c r="S41" s="20">
        <f t="shared" si="36"/>
        <v>6.272</v>
      </c>
      <c r="T41" s="20">
        <f t="shared" si="37"/>
        <v>0.196</v>
      </c>
      <c r="U41" s="20">
        <f t="shared" si="38"/>
        <v>6.272</v>
      </c>
      <c r="V41" s="3"/>
      <c r="W41" s="20">
        <f aca="true" t="shared" si="57" ref="W41:W72">(N41-N36)*2</f>
        <v>1.0640000000000072</v>
      </c>
      <c r="X41" s="20">
        <f t="shared" si="39"/>
        <v>0</v>
      </c>
      <c r="Y41" s="20">
        <f t="shared" si="40"/>
        <v>0</v>
      </c>
      <c r="Z41" s="3"/>
      <c r="AA41" s="21">
        <f t="shared" si="41"/>
        <v>44.35182296541254</v>
      </c>
      <c r="AB41" s="21">
        <f t="shared" si="42"/>
        <v>1.048464050248539</v>
      </c>
      <c r="AC41" s="21">
        <f t="shared" si="43"/>
        <v>45.13450219421393</v>
      </c>
      <c r="AD41" s="3"/>
      <c r="AE41" s="21">
        <f t="shared" si="44"/>
        <v>148.78993032590836</v>
      </c>
      <c r="AF41" s="21">
        <f t="shared" si="45"/>
        <v>2.5894045464944573</v>
      </c>
      <c r="AG41" s="21">
        <f t="shared" si="46"/>
        <v>157.04572866620916</v>
      </c>
      <c r="AH41" s="3"/>
      <c r="AI41" s="22">
        <f t="shared" si="47"/>
        <v>0.179</v>
      </c>
      <c r="AJ41" s="19">
        <f t="shared" si="48"/>
        <v>1.0475080000000005</v>
      </c>
      <c r="AK41" s="23">
        <f t="shared" si="49"/>
        <v>0.023618149829306732</v>
      </c>
      <c r="AL41" s="3"/>
      <c r="AM41" s="24">
        <f t="shared" si="50"/>
        <v>1466.6666666666667</v>
      </c>
      <c r="AN41" s="24">
        <f t="shared" si="51"/>
        <v>12246.666666666666</v>
      </c>
      <c r="AO41" s="19">
        <f t="shared" si="52"/>
        <v>24.567424</v>
      </c>
      <c r="AP41" s="19">
        <f t="shared" si="53"/>
        <v>44.35182296541254</v>
      </c>
      <c r="AQ41" s="20">
        <f t="shared" si="54"/>
        <v>31.490960837404444</v>
      </c>
      <c r="AR41" s="23">
        <f t="shared" si="55"/>
        <v>0.7100263017816077</v>
      </c>
      <c r="AT41" s="19">
        <f t="shared" si="56"/>
        <v>0.9629200000000001</v>
      </c>
    </row>
    <row r="42" spans="1:46" ht="15">
      <c r="A42">
        <v>766</v>
      </c>
      <c r="B42">
        <v>853</v>
      </c>
      <c r="C42">
        <v>645</v>
      </c>
      <c r="D42">
        <v>865</v>
      </c>
      <c r="E42">
        <v>639</v>
      </c>
      <c r="F42">
        <v>514</v>
      </c>
      <c r="G42">
        <v>640</v>
      </c>
      <c r="H42">
        <v>0</v>
      </c>
      <c r="I42" s="18"/>
      <c r="J42" s="18"/>
      <c r="K42" s="3"/>
      <c r="L42" s="19">
        <f t="shared" si="29"/>
        <v>3.800000000000002</v>
      </c>
      <c r="M42" s="19">
        <f t="shared" si="30"/>
        <v>10.187800000000001</v>
      </c>
      <c r="N42" s="20">
        <f t="shared" si="31"/>
        <v>5.586000000000002</v>
      </c>
      <c r="O42" s="20">
        <f t="shared" si="32"/>
        <v>20.109600000000007</v>
      </c>
      <c r="P42" s="20">
        <f t="shared" si="33"/>
        <v>7.096358228822195</v>
      </c>
      <c r="Q42" s="20">
        <f t="shared" si="34"/>
        <v>5.365944967866724</v>
      </c>
      <c r="R42" s="20">
        <f t="shared" si="35"/>
        <v>7.196189763108088</v>
      </c>
      <c r="S42" s="20">
        <f t="shared" si="36"/>
        <v>6.223</v>
      </c>
      <c r="T42" s="20">
        <f t="shared" si="37"/>
        <v>0.098</v>
      </c>
      <c r="U42" s="20">
        <f t="shared" si="38"/>
        <v>6.272</v>
      </c>
      <c r="V42" s="3"/>
      <c r="W42" s="20">
        <f t="shared" si="57"/>
        <v>0</v>
      </c>
      <c r="X42" s="20">
        <f t="shared" si="39"/>
        <v>0</v>
      </c>
      <c r="Y42" s="20">
        <f t="shared" si="40"/>
        <v>0</v>
      </c>
      <c r="Z42" s="3"/>
      <c r="AA42" s="21">
        <f t="shared" si="41"/>
        <v>44.16063725796052</v>
      </c>
      <c r="AB42" s="21">
        <f t="shared" si="42"/>
        <v>0.525862606850939</v>
      </c>
      <c r="AC42" s="21">
        <f t="shared" si="43"/>
        <v>45.13450219421393</v>
      </c>
      <c r="AD42" s="3"/>
      <c r="AE42" s="21">
        <f t="shared" si="44"/>
        <v>153.2059940517044</v>
      </c>
      <c r="AF42" s="21">
        <f t="shared" si="45"/>
        <v>2.641990807179551</v>
      </c>
      <c r="AG42" s="21">
        <f t="shared" si="46"/>
        <v>161.55917888563056</v>
      </c>
      <c r="AH42" s="3"/>
      <c r="AI42" s="22">
        <f t="shared" si="47"/>
        <v>0</v>
      </c>
      <c r="AJ42" s="19">
        <f t="shared" si="48"/>
        <v>0</v>
      </c>
      <c r="AK42" s="23">
        <f t="shared" si="49"/>
        <v>0</v>
      </c>
      <c r="AL42" s="3"/>
      <c r="AM42" s="24">
        <f t="shared" si="50"/>
        <v>1400.0000000000002</v>
      </c>
      <c r="AN42" s="24">
        <f t="shared" si="51"/>
        <v>11690.000000000002</v>
      </c>
      <c r="AO42" s="19">
        <f t="shared" si="52"/>
        <v>24.375490999999997</v>
      </c>
      <c r="AP42" s="19">
        <f t="shared" si="53"/>
        <v>44.16063725796052</v>
      </c>
      <c r="AQ42" s="20">
        <f t="shared" si="54"/>
        <v>29.824713264686665</v>
      </c>
      <c r="AR42" s="23">
        <f t="shared" si="55"/>
        <v>0.6753687246510551</v>
      </c>
      <c r="AT42" s="19">
        <f t="shared" si="56"/>
        <v>1.01878</v>
      </c>
    </row>
    <row r="43" spans="1:46" ht="15">
      <c r="A43">
        <v>810</v>
      </c>
      <c r="B43">
        <v>855</v>
      </c>
      <c r="C43">
        <v>646</v>
      </c>
      <c r="D43">
        <v>868</v>
      </c>
      <c r="E43">
        <v>631</v>
      </c>
      <c r="F43">
        <v>515</v>
      </c>
      <c r="G43">
        <v>635</v>
      </c>
      <c r="H43">
        <v>0</v>
      </c>
      <c r="I43" s="18"/>
      <c r="J43" s="18"/>
      <c r="K43" s="3"/>
      <c r="L43" s="19">
        <f t="shared" si="29"/>
        <v>3.900000000000002</v>
      </c>
      <c r="M43" s="19">
        <f t="shared" si="30"/>
        <v>10.773000000000001</v>
      </c>
      <c r="N43" s="20">
        <f t="shared" si="31"/>
        <v>5.852000000000004</v>
      </c>
      <c r="O43" s="20">
        <f t="shared" si="32"/>
        <v>21.067200000000014</v>
      </c>
      <c r="P43" s="20">
        <f t="shared" si="33"/>
        <v>7.112996817869845</v>
      </c>
      <c r="Q43" s="20">
        <f t="shared" si="34"/>
        <v>5.3742642623905486</v>
      </c>
      <c r="R43" s="20">
        <f t="shared" si="35"/>
        <v>7.221147646679561</v>
      </c>
      <c r="S43" s="20">
        <f t="shared" si="36"/>
        <v>5.831</v>
      </c>
      <c r="T43" s="20">
        <f t="shared" si="37"/>
        <v>0.147</v>
      </c>
      <c r="U43" s="20">
        <f t="shared" si="38"/>
        <v>6.027</v>
      </c>
      <c r="V43" s="3"/>
      <c r="W43" s="20">
        <f t="shared" si="57"/>
        <v>0.5320000000000036</v>
      </c>
      <c r="X43" s="20">
        <f t="shared" si="39"/>
        <v>0</v>
      </c>
      <c r="Y43" s="20">
        <f t="shared" si="40"/>
        <v>0</v>
      </c>
      <c r="Z43" s="3"/>
      <c r="AA43" s="21">
        <f t="shared" si="41"/>
        <v>41.47588444499907</v>
      </c>
      <c r="AB43" s="21">
        <f t="shared" si="42"/>
        <v>0.7900168465714106</v>
      </c>
      <c r="AC43" s="21">
        <f t="shared" si="43"/>
        <v>43.52185686653771</v>
      </c>
      <c r="AD43" s="3"/>
      <c r="AE43" s="21">
        <f t="shared" si="44"/>
        <v>157.35358249620433</v>
      </c>
      <c r="AF43" s="21">
        <f t="shared" si="45"/>
        <v>2.720992491836692</v>
      </c>
      <c r="AG43" s="21">
        <f t="shared" si="46"/>
        <v>165.91136457228433</v>
      </c>
      <c r="AH43" s="3"/>
      <c r="AI43" s="22">
        <f t="shared" si="47"/>
        <v>0</v>
      </c>
      <c r="AJ43" s="19">
        <f t="shared" si="48"/>
        <v>0</v>
      </c>
      <c r="AK43" s="23">
        <f t="shared" si="49"/>
        <v>0</v>
      </c>
      <c r="AL43" s="3"/>
      <c r="AM43" s="24">
        <f t="shared" si="50"/>
        <v>1466.6666666666667</v>
      </c>
      <c r="AN43" s="24">
        <f t="shared" si="51"/>
        <v>12246.666666666666</v>
      </c>
      <c r="AO43" s="19">
        <f t="shared" si="52"/>
        <v>22.840027</v>
      </c>
      <c r="AP43" s="19">
        <f t="shared" si="53"/>
        <v>41.47588444499907</v>
      </c>
      <c r="AQ43" s="20">
        <f t="shared" si="54"/>
        <v>29.276752653524444</v>
      </c>
      <c r="AR43" s="23">
        <f t="shared" si="55"/>
        <v>0.7058741011863937</v>
      </c>
      <c r="AT43" s="19">
        <f t="shared" si="56"/>
        <v>1.0773000000000001</v>
      </c>
    </row>
    <row r="44" spans="1:46" ht="15">
      <c r="A44">
        <v>854</v>
      </c>
      <c r="B44">
        <v>859</v>
      </c>
      <c r="C44">
        <v>646</v>
      </c>
      <c r="D44">
        <v>871</v>
      </c>
      <c r="E44">
        <v>632</v>
      </c>
      <c r="F44">
        <v>516</v>
      </c>
      <c r="G44">
        <v>632</v>
      </c>
      <c r="H44">
        <v>716</v>
      </c>
      <c r="I44" s="18"/>
      <c r="J44" s="18"/>
      <c r="K44" s="3"/>
      <c r="L44" s="19">
        <f t="shared" si="29"/>
        <v>4.000000000000002</v>
      </c>
      <c r="M44" s="19">
        <f t="shared" si="30"/>
        <v>11.3582</v>
      </c>
      <c r="N44" s="20">
        <f t="shared" si="31"/>
        <v>5.851999999999986</v>
      </c>
      <c r="O44" s="20">
        <f t="shared" si="32"/>
        <v>21.06719999999995</v>
      </c>
      <c r="P44" s="20">
        <f t="shared" si="33"/>
        <v>7.146273995965142</v>
      </c>
      <c r="Q44" s="20">
        <f t="shared" si="34"/>
        <v>5.3742642623905486</v>
      </c>
      <c r="R44" s="20">
        <f t="shared" si="35"/>
        <v>7.246105530251034</v>
      </c>
      <c r="S44" s="20">
        <f t="shared" si="36"/>
        <v>5.88</v>
      </c>
      <c r="T44" s="20">
        <f t="shared" si="37"/>
        <v>0.196</v>
      </c>
      <c r="U44" s="20">
        <f t="shared" si="38"/>
        <v>5.88</v>
      </c>
      <c r="V44" s="3"/>
      <c r="W44" s="20">
        <f t="shared" si="57"/>
        <v>0.5319999999999858</v>
      </c>
      <c r="X44" s="20">
        <f t="shared" si="39"/>
        <v>0</v>
      </c>
      <c r="Y44" s="20">
        <f t="shared" si="40"/>
        <v>0</v>
      </c>
      <c r="Z44" s="3"/>
      <c r="AA44" s="21">
        <f t="shared" si="41"/>
        <v>42.02009109627504</v>
      </c>
      <c r="AB44" s="21">
        <f t="shared" si="42"/>
        <v>1.0533557954285475</v>
      </c>
      <c r="AC44" s="21">
        <f t="shared" si="43"/>
        <v>42.60710051787608</v>
      </c>
      <c r="AD44" s="3"/>
      <c r="AE44" s="21">
        <f t="shared" si="44"/>
        <v>161.55559160583184</v>
      </c>
      <c r="AF44" s="21">
        <f t="shared" si="45"/>
        <v>2.826328071379547</v>
      </c>
      <c r="AG44" s="21">
        <f t="shared" si="46"/>
        <v>170.17207462407194</v>
      </c>
      <c r="AH44" s="3"/>
      <c r="AI44" s="22">
        <f t="shared" si="47"/>
        <v>0.716</v>
      </c>
      <c r="AJ44" s="19">
        <f t="shared" si="48"/>
        <v>4.19003199999999</v>
      </c>
      <c r="AK44" s="23">
        <f t="shared" si="49"/>
        <v>0.09971496707134517</v>
      </c>
      <c r="AL44" s="3"/>
      <c r="AM44" s="24">
        <f t="shared" si="50"/>
        <v>1466.6666666666667</v>
      </c>
      <c r="AN44" s="24">
        <f t="shared" si="51"/>
        <v>12246.666666666666</v>
      </c>
      <c r="AO44" s="19">
        <f t="shared" si="52"/>
        <v>23.031959999999998</v>
      </c>
      <c r="AP44" s="19">
        <f t="shared" si="53"/>
        <v>42.02009109627504</v>
      </c>
      <c r="AQ44" s="20">
        <f t="shared" si="54"/>
        <v>29.522775785066663</v>
      </c>
      <c r="AR44" s="23">
        <f t="shared" si="55"/>
        <v>0.7025871437885525</v>
      </c>
      <c r="AT44" s="19">
        <f t="shared" si="56"/>
        <v>1.13582</v>
      </c>
    </row>
    <row r="45" spans="1:46" ht="15">
      <c r="A45">
        <v>898</v>
      </c>
      <c r="B45">
        <v>858</v>
      </c>
      <c r="C45">
        <v>647</v>
      </c>
      <c r="D45">
        <v>871</v>
      </c>
      <c r="E45">
        <v>630</v>
      </c>
      <c r="F45">
        <v>516</v>
      </c>
      <c r="G45">
        <v>634</v>
      </c>
      <c r="H45">
        <v>0</v>
      </c>
      <c r="I45" s="18"/>
      <c r="J45" s="18"/>
      <c r="K45" s="3"/>
      <c r="L45" s="19">
        <f t="shared" si="29"/>
        <v>4.100000000000001</v>
      </c>
      <c r="M45" s="19">
        <f t="shared" si="30"/>
        <v>11.9434</v>
      </c>
      <c r="N45" s="20">
        <f t="shared" si="31"/>
        <v>5.852000000000004</v>
      </c>
      <c r="O45" s="20">
        <f t="shared" si="32"/>
        <v>21.067200000000014</v>
      </c>
      <c r="P45" s="20">
        <f t="shared" si="33"/>
        <v>7.137954701441318</v>
      </c>
      <c r="Q45" s="20">
        <f t="shared" si="34"/>
        <v>5.382583556914374</v>
      </c>
      <c r="R45" s="20">
        <f t="shared" si="35"/>
        <v>7.246105530251034</v>
      </c>
      <c r="S45" s="20">
        <f t="shared" si="36"/>
        <v>5.782</v>
      </c>
      <c r="T45" s="20">
        <f t="shared" si="37"/>
        <v>0.196</v>
      </c>
      <c r="U45" s="20">
        <f t="shared" si="38"/>
        <v>5.978</v>
      </c>
      <c r="V45" s="3"/>
      <c r="W45" s="20">
        <f t="shared" si="57"/>
        <v>0.5320000000000036</v>
      </c>
      <c r="X45" s="20">
        <f t="shared" si="39"/>
        <v>0</v>
      </c>
      <c r="Y45" s="20">
        <f t="shared" si="40"/>
        <v>0</v>
      </c>
      <c r="Z45" s="3"/>
      <c r="AA45" s="21">
        <f t="shared" si="41"/>
        <v>41.2716540837337</v>
      </c>
      <c r="AB45" s="21">
        <f t="shared" si="42"/>
        <v>1.0549863771552173</v>
      </c>
      <c r="AC45" s="21">
        <f t="shared" si="43"/>
        <v>43.31721885984068</v>
      </c>
      <c r="AD45" s="3"/>
      <c r="AE45" s="21">
        <f t="shared" si="44"/>
        <v>165.6827570142052</v>
      </c>
      <c r="AF45" s="21">
        <f t="shared" si="45"/>
        <v>2.9318267090950685</v>
      </c>
      <c r="AG45" s="21">
        <f t="shared" si="46"/>
        <v>174.50379651005602</v>
      </c>
      <c r="AH45" s="3"/>
      <c r="AI45" s="22">
        <f t="shared" si="47"/>
        <v>0</v>
      </c>
      <c r="AJ45" s="19">
        <f t="shared" si="48"/>
        <v>0</v>
      </c>
      <c r="AK45" s="23">
        <f t="shared" si="49"/>
        <v>0</v>
      </c>
      <c r="AL45" s="3"/>
      <c r="AM45" s="24">
        <f t="shared" si="50"/>
        <v>1466.6666666666667</v>
      </c>
      <c r="AN45" s="24">
        <f t="shared" si="51"/>
        <v>12246.666666666666</v>
      </c>
      <c r="AO45" s="19">
        <f t="shared" si="52"/>
        <v>22.648094</v>
      </c>
      <c r="AP45" s="19">
        <f t="shared" si="53"/>
        <v>41.2716540837337</v>
      </c>
      <c r="AQ45" s="20">
        <f t="shared" si="54"/>
        <v>29.03072952198222</v>
      </c>
      <c r="AR45" s="23">
        <f t="shared" si="55"/>
        <v>0.7034060099235042</v>
      </c>
      <c r="AT45" s="19">
        <f t="shared" si="56"/>
        <v>1.19434</v>
      </c>
    </row>
    <row r="46" spans="1:46" ht="15">
      <c r="A46">
        <v>942</v>
      </c>
      <c r="B46">
        <v>859</v>
      </c>
      <c r="C46">
        <v>647</v>
      </c>
      <c r="D46">
        <v>872</v>
      </c>
      <c r="E46">
        <v>627</v>
      </c>
      <c r="F46">
        <v>515</v>
      </c>
      <c r="G46">
        <v>628</v>
      </c>
      <c r="H46">
        <v>0</v>
      </c>
      <c r="I46" s="18"/>
      <c r="J46" s="18"/>
      <c r="K46" s="3"/>
      <c r="L46" s="19">
        <f t="shared" si="29"/>
        <v>4.200000000000001</v>
      </c>
      <c r="M46" s="19">
        <f t="shared" si="30"/>
        <v>12.5286</v>
      </c>
      <c r="N46" s="20">
        <f t="shared" si="31"/>
        <v>5.852000000000004</v>
      </c>
      <c r="O46" s="20">
        <f t="shared" si="32"/>
        <v>21.067200000000014</v>
      </c>
      <c r="P46" s="20">
        <f t="shared" si="33"/>
        <v>7.146273995965142</v>
      </c>
      <c r="Q46" s="20">
        <f t="shared" si="34"/>
        <v>5.382583556914374</v>
      </c>
      <c r="R46" s="20">
        <f t="shared" si="35"/>
        <v>7.254424824774858</v>
      </c>
      <c r="S46" s="20">
        <f t="shared" si="36"/>
        <v>5.635</v>
      </c>
      <c r="T46" s="20">
        <f t="shared" si="37"/>
        <v>0.147</v>
      </c>
      <c r="U46" s="20">
        <f t="shared" si="38"/>
        <v>5.684</v>
      </c>
      <c r="V46" s="3"/>
      <c r="W46" s="20">
        <f t="shared" si="57"/>
        <v>0</v>
      </c>
      <c r="X46" s="20">
        <f t="shared" si="39"/>
        <v>0</v>
      </c>
      <c r="Y46" s="20">
        <f t="shared" si="40"/>
        <v>0</v>
      </c>
      <c r="Z46" s="3"/>
      <c r="AA46" s="21">
        <f t="shared" si="41"/>
        <v>40.26925396726357</v>
      </c>
      <c r="AB46" s="21">
        <f t="shared" si="42"/>
        <v>0.7912397828664128</v>
      </c>
      <c r="AC46" s="21">
        <f t="shared" si="43"/>
        <v>41.234150704020294</v>
      </c>
      <c r="AD46" s="3"/>
      <c r="AE46" s="21">
        <f t="shared" si="44"/>
        <v>169.70968241093158</v>
      </c>
      <c r="AF46" s="21">
        <f t="shared" si="45"/>
        <v>3.0109506873817096</v>
      </c>
      <c r="AG46" s="21">
        <f t="shared" si="46"/>
        <v>178.62721158045804</v>
      </c>
      <c r="AH46" s="3"/>
      <c r="AI46" s="22">
        <f t="shared" si="47"/>
        <v>0</v>
      </c>
      <c r="AJ46" s="19">
        <f t="shared" si="48"/>
        <v>0</v>
      </c>
      <c r="AK46" s="23">
        <f t="shared" si="49"/>
        <v>0</v>
      </c>
      <c r="AL46" s="3"/>
      <c r="AM46" s="24">
        <f t="shared" si="50"/>
        <v>1466.6666666666667</v>
      </c>
      <c r="AN46" s="24">
        <f t="shared" si="51"/>
        <v>12246.666666666666</v>
      </c>
      <c r="AO46" s="19">
        <f t="shared" si="52"/>
        <v>22.072294999999997</v>
      </c>
      <c r="AP46" s="19">
        <f t="shared" si="53"/>
        <v>40.26925396726357</v>
      </c>
      <c r="AQ46" s="20">
        <f t="shared" si="54"/>
        <v>28.292660127355553</v>
      </c>
      <c r="AR46" s="23">
        <f t="shared" si="55"/>
        <v>0.7025871437885526</v>
      </c>
      <c r="AT46" s="19">
        <f t="shared" si="56"/>
        <v>1.25286</v>
      </c>
    </row>
    <row r="47" spans="1:46" ht="15">
      <c r="A47">
        <v>986</v>
      </c>
      <c r="B47">
        <v>863</v>
      </c>
      <c r="C47">
        <v>649</v>
      </c>
      <c r="D47">
        <v>874</v>
      </c>
      <c r="E47">
        <v>626</v>
      </c>
      <c r="F47">
        <v>516</v>
      </c>
      <c r="G47">
        <v>628</v>
      </c>
      <c r="H47">
        <v>895</v>
      </c>
      <c r="I47" s="18"/>
      <c r="J47" s="18"/>
      <c r="K47" s="3"/>
      <c r="L47" s="19">
        <f t="shared" si="29"/>
        <v>4.300000000000001</v>
      </c>
      <c r="M47" s="19">
        <f t="shared" si="30"/>
        <v>13.113800000000001</v>
      </c>
      <c r="N47" s="20">
        <f t="shared" si="31"/>
        <v>5.852000000000004</v>
      </c>
      <c r="O47" s="20">
        <f t="shared" si="32"/>
        <v>21.067200000000014</v>
      </c>
      <c r="P47" s="20">
        <f t="shared" si="33"/>
        <v>7.17955117406044</v>
      </c>
      <c r="Q47" s="20">
        <f t="shared" si="34"/>
        <v>5.399222145962022</v>
      </c>
      <c r="R47" s="20">
        <f t="shared" si="35"/>
        <v>7.271063413822508</v>
      </c>
      <c r="S47" s="20">
        <f t="shared" si="36"/>
        <v>5.586</v>
      </c>
      <c r="T47" s="20">
        <f t="shared" si="37"/>
        <v>0.196</v>
      </c>
      <c r="U47" s="20">
        <f t="shared" si="38"/>
        <v>5.684</v>
      </c>
      <c r="V47" s="3"/>
      <c r="W47" s="20">
        <f t="shared" si="57"/>
        <v>0.5320000000000036</v>
      </c>
      <c r="X47" s="20">
        <f t="shared" si="39"/>
        <v>0</v>
      </c>
      <c r="Y47" s="20">
        <f t="shared" si="40"/>
        <v>0</v>
      </c>
      <c r="Z47" s="3"/>
      <c r="AA47" s="21">
        <f t="shared" si="41"/>
        <v>40.10497285830162</v>
      </c>
      <c r="AB47" s="21">
        <f t="shared" si="42"/>
        <v>1.0582475406085563</v>
      </c>
      <c r="AC47" s="21">
        <f t="shared" si="43"/>
        <v>41.328724444167136</v>
      </c>
      <c r="AD47" s="3"/>
      <c r="AE47" s="21">
        <f t="shared" si="44"/>
        <v>173.72017969676173</v>
      </c>
      <c r="AF47" s="21">
        <f t="shared" si="45"/>
        <v>3.1167754414425652</v>
      </c>
      <c r="AG47" s="21">
        <f t="shared" si="46"/>
        <v>182.76008402487474</v>
      </c>
      <c r="AH47" s="3"/>
      <c r="AI47" s="22">
        <f t="shared" si="47"/>
        <v>0.895</v>
      </c>
      <c r="AJ47" s="19">
        <f t="shared" si="48"/>
        <v>5.237540000000004</v>
      </c>
      <c r="AK47" s="23">
        <f t="shared" si="49"/>
        <v>0.13059577470617453</v>
      </c>
      <c r="AL47" s="3"/>
      <c r="AM47" s="24">
        <f t="shared" si="50"/>
        <v>1466.6666666666667</v>
      </c>
      <c r="AN47" s="24">
        <f t="shared" si="51"/>
        <v>12246.666666666666</v>
      </c>
      <c r="AO47" s="19">
        <f t="shared" si="52"/>
        <v>21.880362</v>
      </c>
      <c r="AP47" s="19">
        <f t="shared" si="53"/>
        <v>40.10497285830162</v>
      </c>
      <c r="AQ47" s="20">
        <f t="shared" si="54"/>
        <v>28.046636995813337</v>
      </c>
      <c r="AR47" s="23">
        <f t="shared" si="55"/>
        <v>0.6993306564477018</v>
      </c>
      <c r="AT47" s="19">
        <f t="shared" si="56"/>
        <v>1.3113800000000002</v>
      </c>
    </row>
    <row r="48" spans="1:46" ht="15">
      <c r="A48">
        <v>1032</v>
      </c>
      <c r="B48">
        <v>862</v>
      </c>
      <c r="C48">
        <v>648</v>
      </c>
      <c r="D48">
        <v>872</v>
      </c>
      <c r="E48">
        <v>629</v>
      </c>
      <c r="F48">
        <v>514</v>
      </c>
      <c r="G48">
        <v>631</v>
      </c>
      <c r="H48">
        <v>0</v>
      </c>
      <c r="I48" s="18"/>
      <c r="J48" s="18"/>
      <c r="K48" s="3"/>
      <c r="L48" s="19">
        <f t="shared" si="29"/>
        <v>4.4</v>
      </c>
      <c r="M48" s="19">
        <f t="shared" si="30"/>
        <v>13.725600000000002</v>
      </c>
      <c r="N48" s="20">
        <f t="shared" si="31"/>
        <v>6.118000000000006</v>
      </c>
      <c r="O48" s="20">
        <f t="shared" si="32"/>
        <v>22.02480000000002</v>
      </c>
      <c r="P48" s="20">
        <f t="shared" si="33"/>
        <v>7.171231879536615</v>
      </c>
      <c r="Q48" s="20">
        <f t="shared" si="34"/>
        <v>5.390902851438198</v>
      </c>
      <c r="R48" s="20">
        <f t="shared" si="35"/>
        <v>7.254424824774858</v>
      </c>
      <c r="S48" s="20">
        <f t="shared" si="36"/>
        <v>5.733</v>
      </c>
      <c r="T48" s="20">
        <f t="shared" si="37"/>
        <v>0.098</v>
      </c>
      <c r="U48" s="20">
        <f t="shared" si="38"/>
        <v>5.831</v>
      </c>
      <c r="V48" s="3"/>
      <c r="W48" s="20">
        <f t="shared" si="57"/>
        <v>0.5320000000000036</v>
      </c>
      <c r="X48" s="20">
        <f t="shared" si="39"/>
        <v>0</v>
      </c>
      <c r="Y48" s="20">
        <f t="shared" si="40"/>
        <v>0</v>
      </c>
      <c r="Z48" s="3"/>
      <c r="AA48" s="21">
        <f t="shared" si="41"/>
        <v>41.11267236538341</v>
      </c>
      <c r="AB48" s="21">
        <f t="shared" si="42"/>
        <v>0.5283084794409434</v>
      </c>
      <c r="AC48" s="21">
        <f t="shared" si="43"/>
        <v>42.300551153262205</v>
      </c>
      <c r="AD48" s="3"/>
      <c r="AE48" s="21">
        <f t="shared" si="44"/>
        <v>177.83144693330007</v>
      </c>
      <c r="AF48" s="21">
        <f t="shared" si="45"/>
        <v>3.1696062893866594</v>
      </c>
      <c r="AG48" s="21">
        <f t="shared" si="46"/>
        <v>186.99013914020097</v>
      </c>
      <c r="AH48" s="3"/>
      <c r="AI48" s="22">
        <f t="shared" si="47"/>
        <v>0</v>
      </c>
      <c r="AJ48" s="19">
        <f t="shared" si="48"/>
        <v>0</v>
      </c>
      <c r="AK48" s="23">
        <f t="shared" si="49"/>
        <v>0</v>
      </c>
      <c r="AL48" s="3"/>
      <c r="AM48" s="24">
        <f t="shared" si="50"/>
        <v>1533.3333333333333</v>
      </c>
      <c r="AN48" s="24">
        <f t="shared" si="51"/>
        <v>12803.333333333332</v>
      </c>
      <c r="AO48" s="19">
        <f t="shared" si="52"/>
        <v>22.456160999999998</v>
      </c>
      <c r="AP48" s="19">
        <f t="shared" si="53"/>
        <v>41.11267236538341</v>
      </c>
      <c r="AQ48" s="20">
        <f t="shared" si="54"/>
        <v>30.093102135459997</v>
      </c>
      <c r="AR48" s="23">
        <f t="shared" si="55"/>
        <v>0.7319665787719064</v>
      </c>
      <c r="AT48" s="19">
        <f t="shared" si="56"/>
        <v>1.3725600000000002</v>
      </c>
    </row>
    <row r="49" spans="1:46" ht="15">
      <c r="A49">
        <v>1076</v>
      </c>
      <c r="B49">
        <v>862</v>
      </c>
      <c r="C49">
        <v>650</v>
      </c>
      <c r="D49">
        <v>874</v>
      </c>
      <c r="E49">
        <v>623</v>
      </c>
      <c r="F49">
        <v>514</v>
      </c>
      <c r="G49">
        <v>625</v>
      </c>
      <c r="H49">
        <v>0</v>
      </c>
      <c r="I49" s="18"/>
      <c r="J49" s="18"/>
      <c r="K49" s="3"/>
      <c r="L49" s="19">
        <f t="shared" si="29"/>
        <v>4.5</v>
      </c>
      <c r="M49" s="19">
        <f t="shared" si="30"/>
        <v>14.3108</v>
      </c>
      <c r="N49" s="20">
        <f t="shared" si="31"/>
        <v>5.851999999999986</v>
      </c>
      <c r="O49" s="20">
        <f t="shared" si="32"/>
        <v>21.06719999999995</v>
      </c>
      <c r="P49" s="20">
        <f t="shared" si="33"/>
        <v>7.171231879536615</v>
      </c>
      <c r="Q49" s="20">
        <f t="shared" si="34"/>
        <v>5.407541440485846</v>
      </c>
      <c r="R49" s="20">
        <f t="shared" si="35"/>
        <v>7.271063413822508</v>
      </c>
      <c r="S49" s="20">
        <f t="shared" si="36"/>
        <v>5.439</v>
      </c>
      <c r="T49" s="20">
        <f t="shared" si="37"/>
        <v>0.098</v>
      </c>
      <c r="U49" s="20">
        <f t="shared" si="38"/>
        <v>5.537</v>
      </c>
      <c r="V49" s="3"/>
      <c r="W49" s="20">
        <f t="shared" si="57"/>
        <v>0</v>
      </c>
      <c r="X49" s="20">
        <f t="shared" si="39"/>
        <v>0</v>
      </c>
      <c r="Y49" s="20">
        <f t="shared" si="40"/>
        <v>0</v>
      </c>
      <c r="Z49" s="3"/>
      <c r="AA49" s="21">
        <f t="shared" si="41"/>
        <v>39.00433019279965</v>
      </c>
      <c r="AB49" s="21">
        <f t="shared" si="42"/>
        <v>0.5299390611676129</v>
      </c>
      <c r="AC49" s="21">
        <f t="shared" si="43"/>
        <v>40.25987812233522</v>
      </c>
      <c r="AD49" s="3"/>
      <c r="AE49" s="21">
        <f t="shared" si="44"/>
        <v>181.73187995258004</v>
      </c>
      <c r="AF49" s="21">
        <f t="shared" si="45"/>
        <v>3.222600195503421</v>
      </c>
      <c r="AG49" s="21">
        <f t="shared" si="46"/>
        <v>191.0161269524345</v>
      </c>
      <c r="AH49" s="3"/>
      <c r="AI49" s="22">
        <f t="shared" si="47"/>
        <v>0</v>
      </c>
      <c r="AJ49" s="19">
        <f t="shared" si="48"/>
        <v>0</v>
      </c>
      <c r="AK49" s="23">
        <f t="shared" si="49"/>
        <v>0</v>
      </c>
      <c r="AL49" s="3"/>
      <c r="AM49" s="24">
        <f t="shared" si="50"/>
        <v>1466.6666666666667</v>
      </c>
      <c r="AN49" s="24">
        <f t="shared" si="51"/>
        <v>12246.666666666666</v>
      </c>
      <c r="AO49" s="19">
        <f t="shared" si="52"/>
        <v>21.304562999999998</v>
      </c>
      <c r="AP49" s="19">
        <f t="shared" si="53"/>
        <v>39.00433019279965</v>
      </c>
      <c r="AQ49" s="20">
        <f t="shared" si="54"/>
        <v>27.308567601186667</v>
      </c>
      <c r="AR49" s="23">
        <f t="shared" si="55"/>
        <v>0.7001419449122583</v>
      </c>
      <c r="AT49" s="19">
        <f t="shared" si="56"/>
        <v>1.4310800000000001</v>
      </c>
    </row>
    <row r="50" spans="1:46" ht="15">
      <c r="A50">
        <v>1120</v>
      </c>
      <c r="B50">
        <v>864</v>
      </c>
      <c r="C50">
        <v>650</v>
      </c>
      <c r="D50">
        <v>874</v>
      </c>
      <c r="E50">
        <v>622</v>
      </c>
      <c r="F50">
        <v>515</v>
      </c>
      <c r="G50">
        <v>624</v>
      </c>
      <c r="H50">
        <v>716</v>
      </c>
      <c r="I50" s="18"/>
      <c r="J50" s="18"/>
      <c r="K50" s="3"/>
      <c r="L50" s="19">
        <f t="shared" si="29"/>
        <v>4.6</v>
      </c>
      <c r="M50" s="19">
        <f t="shared" si="30"/>
        <v>14.896</v>
      </c>
      <c r="N50" s="20">
        <f t="shared" si="31"/>
        <v>5.852000000000004</v>
      </c>
      <c r="O50" s="20">
        <f t="shared" si="32"/>
        <v>21.067200000000014</v>
      </c>
      <c r="P50" s="20">
        <f t="shared" si="33"/>
        <v>7.187870468584264</v>
      </c>
      <c r="Q50" s="20">
        <f t="shared" si="34"/>
        <v>5.407541440485846</v>
      </c>
      <c r="R50" s="20">
        <f t="shared" si="35"/>
        <v>7.271063413822508</v>
      </c>
      <c r="S50" s="20">
        <f t="shared" si="36"/>
        <v>5.39</v>
      </c>
      <c r="T50" s="20">
        <f t="shared" si="37"/>
        <v>0.147</v>
      </c>
      <c r="U50" s="20">
        <f t="shared" si="38"/>
        <v>5.488</v>
      </c>
      <c r="V50" s="3"/>
      <c r="W50" s="20">
        <f t="shared" si="57"/>
        <v>0</v>
      </c>
      <c r="X50" s="20">
        <f t="shared" si="39"/>
        <v>0</v>
      </c>
      <c r="Y50" s="20">
        <f t="shared" si="40"/>
        <v>0</v>
      </c>
      <c r="Z50" s="3"/>
      <c r="AA50" s="21">
        <f t="shared" si="41"/>
        <v>38.74262182566918</v>
      </c>
      <c r="AB50" s="21">
        <f t="shared" si="42"/>
        <v>0.7949085917514194</v>
      </c>
      <c r="AC50" s="21">
        <f t="shared" si="43"/>
        <v>39.90359601505793</v>
      </c>
      <c r="AD50" s="3"/>
      <c r="AE50" s="21">
        <f t="shared" si="44"/>
        <v>185.60614213514697</v>
      </c>
      <c r="AF50" s="21">
        <f t="shared" si="45"/>
        <v>3.302091054678563</v>
      </c>
      <c r="AG50" s="21">
        <f t="shared" si="46"/>
        <v>195.00648655394028</v>
      </c>
      <c r="AH50" s="3"/>
      <c r="AI50" s="22">
        <f t="shared" si="47"/>
        <v>0.716</v>
      </c>
      <c r="AJ50" s="19">
        <f t="shared" si="48"/>
        <v>4.190032000000002</v>
      </c>
      <c r="AK50" s="23">
        <f t="shared" si="49"/>
        <v>0.10815045039682546</v>
      </c>
      <c r="AL50" s="3"/>
      <c r="AM50" s="24">
        <f t="shared" si="50"/>
        <v>1466.6666666666667</v>
      </c>
      <c r="AN50" s="24">
        <f t="shared" si="51"/>
        <v>12246.666666666666</v>
      </c>
      <c r="AO50" s="19">
        <f t="shared" si="52"/>
        <v>21.11263</v>
      </c>
      <c r="AP50" s="19">
        <f t="shared" si="53"/>
        <v>38.74262182566918</v>
      </c>
      <c r="AQ50" s="20">
        <f t="shared" si="54"/>
        <v>27.06254446964444</v>
      </c>
      <c r="AR50" s="23">
        <f t="shared" si="55"/>
        <v>0.6985212459657021</v>
      </c>
      <c r="AT50" s="19">
        <f t="shared" si="56"/>
        <v>1.4896</v>
      </c>
    </row>
    <row r="51" spans="1:46" ht="15">
      <c r="A51">
        <v>1166</v>
      </c>
      <c r="B51">
        <v>859</v>
      </c>
      <c r="C51">
        <v>646</v>
      </c>
      <c r="D51">
        <v>871</v>
      </c>
      <c r="E51">
        <v>626</v>
      </c>
      <c r="F51">
        <v>515</v>
      </c>
      <c r="G51">
        <v>627</v>
      </c>
      <c r="H51">
        <v>0</v>
      </c>
      <c r="I51" s="18"/>
      <c r="J51" s="18"/>
      <c r="K51" s="3"/>
      <c r="L51" s="19">
        <f t="shared" si="29"/>
        <v>4.699999999999999</v>
      </c>
      <c r="M51" s="19">
        <f t="shared" si="30"/>
        <v>15.507800000000001</v>
      </c>
      <c r="N51" s="20">
        <f t="shared" si="31"/>
        <v>6.118000000000006</v>
      </c>
      <c r="O51" s="20">
        <f t="shared" si="32"/>
        <v>22.02480000000002</v>
      </c>
      <c r="P51" s="20">
        <f t="shared" si="33"/>
        <v>7.146273995965142</v>
      </c>
      <c r="Q51" s="20">
        <f t="shared" si="34"/>
        <v>5.3742642623905486</v>
      </c>
      <c r="R51" s="20">
        <f t="shared" si="35"/>
        <v>7.246105530251034</v>
      </c>
      <c r="S51" s="20">
        <f t="shared" si="36"/>
        <v>5.586</v>
      </c>
      <c r="T51" s="20">
        <f t="shared" si="37"/>
        <v>0.147</v>
      </c>
      <c r="U51" s="20">
        <f t="shared" si="38"/>
        <v>5.635</v>
      </c>
      <c r="V51" s="3"/>
      <c r="W51" s="20">
        <f t="shared" si="57"/>
        <v>0.5320000000000036</v>
      </c>
      <c r="X51" s="20">
        <f t="shared" si="39"/>
        <v>0</v>
      </c>
      <c r="Y51" s="20">
        <f t="shared" si="40"/>
        <v>0</v>
      </c>
      <c r="Z51" s="3"/>
      <c r="AA51" s="21">
        <f t="shared" si="41"/>
        <v>39.91908654146129</v>
      </c>
      <c r="AB51" s="21">
        <f t="shared" si="42"/>
        <v>0.7900168465714106</v>
      </c>
      <c r="AC51" s="21">
        <f t="shared" si="43"/>
        <v>40.83180466296458</v>
      </c>
      <c r="AD51" s="3"/>
      <c r="AE51" s="21">
        <f t="shared" si="44"/>
        <v>189.5980507892931</v>
      </c>
      <c r="AF51" s="21">
        <f t="shared" si="45"/>
        <v>3.381092739335704</v>
      </c>
      <c r="AG51" s="21">
        <f t="shared" si="46"/>
        <v>199.08966702023673</v>
      </c>
      <c r="AH51" s="3"/>
      <c r="AI51" s="22">
        <f t="shared" si="47"/>
        <v>0</v>
      </c>
      <c r="AJ51" s="19">
        <f t="shared" si="48"/>
        <v>0</v>
      </c>
      <c r="AK51" s="23">
        <f t="shared" si="49"/>
        <v>0</v>
      </c>
      <c r="AL51" s="3"/>
      <c r="AM51" s="24">
        <f t="shared" si="50"/>
        <v>1533.3333333333333</v>
      </c>
      <c r="AN51" s="24">
        <f t="shared" si="51"/>
        <v>12803.333333333332</v>
      </c>
      <c r="AO51" s="19">
        <f t="shared" si="52"/>
        <v>21.880362</v>
      </c>
      <c r="AP51" s="19">
        <f t="shared" si="53"/>
        <v>39.91908654146129</v>
      </c>
      <c r="AQ51" s="20">
        <f t="shared" si="54"/>
        <v>29.32148413198667</v>
      </c>
      <c r="AR51" s="23">
        <f t="shared" si="55"/>
        <v>0.7345229230516686</v>
      </c>
      <c r="AT51" s="19">
        <f t="shared" si="56"/>
        <v>1.55078</v>
      </c>
    </row>
    <row r="52" spans="1:46" ht="15">
      <c r="A52">
        <v>1210</v>
      </c>
      <c r="B52">
        <v>867</v>
      </c>
      <c r="C52">
        <v>650</v>
      </c>
      <c r="D52">
        <v>877</v>
      </c>
      <c r="E52">
        <v>620</v>
      </c>
      <c r="F52">
        <v>515</v>
      </c>
      <c r="G52">
        <v>622</v>
      </c>
      <c r="H52">
        <v>0</v>
      </c>
      <c r="I52" s="18"/>
      <c r="J52" s="18"/>
      <c r="K52" s="3"/>
      <c r="L52" s="19">
        <f t="shared" si="29"/>
        <v>4.799999999999999</v>
      </c>
      <c r="M52" s="19">
        <f t="shared" si="30"/>
        <v>16.093</v>
      </c>
      <c r="N52" s="20">
        <f t="shared" si="31"/>
        <v>5.851999999999986</v>
      </c>
      <c r="O52" s="20">
        <f t="shared" si="32"/>
        <v>21.06719999999995</v>
      </c>
      <c r="P52" s="20">
        <f t="shared" si="33"/>
        <v>7.2128283521557375</v>
      </c>
      <c r="Q52" s="20">
        <f t="shared" si="34"/>
        <v>5.407541440485846</v>
      </c>
      <c r="R52" s="20">
        <f t="shared" si="35"/>
        <v>7.29602129739398</v>
      </c>
      <c r="S52" s="20">
        <f t="shared" si="36"/>
        <v>5.292</v>
      </c>
      <c r="T52" s="20">
        <f t="shared" si="37"/>
        <v>0.147</v>
      </c>
      <c r="U52" s="20">
        <f t="shared" si="38"/>
        <v>5.39</v>
      </c>
      <c r="V52" s="3"/>
      <c r="W52" s="20">
        <f t="shared" si="57"/>
        <v>-3.552713678800501E-14</v>
      </c>
      <c r="X52" s="20">
        <f t="shared" si="39"/>
        <v>0</v>
      </c>
      <c r="Y52" s="20">
        <f t="shared" si="40"/>
        <v>0</v>
      </c>
      <c r="Z52" s="3"/>
      <c r="AA52" s="21">
        <f t="shared" si="41"/>
        <v>38.17028763960816</v>
      </c>
      <c r="AB52" s="21">
        <f t="shared" si="42"/>
        <v>0.7949085917514194</v>
      </c>
      <c r="AC52" s="21">
        <f t="shared" si="43"/>
        <v>39.325554792953554</v>
      </c>
      <c r="AD52" s="3"/>
      <c r="AE52" s="21">
        <f t="shared" si="44"/>
        <v>193.41507955325392</v>
      </c>
      <c r="AF52" s="21">
        <f t="shared" si="45"/>
        <v>3.460583598510846</v>
      </c>
      <c r="AG52" s="21">
        <f t="shared" si="46"/>
        <v>203.0222224995321</v>
      </c>
      <c r="AH52" s="3"/>
      <c r="AI52" s="22">
        <f t="shared" si="47"/>
        <v>0</v>
      </c>
      <c r="AJ52" s="19">
        <f t="shared" si="48"/>
        <v>0</v>
      </c>
      <c r="AK52" s="23">
        <f t="shared" si="49"/>
        <v>0</v>
      </c>
      <c r="AL52" s="3"/>
      <c r="AM52" s="24">
        <f t="shared" si="50"/>
        <v>1466.6666666666667</v>
      </c>
      <c r="AN52" s="24">
        <f t="shared" si="51"/>
        <v>12246.666666666666</v>
      </c>
      <c r="AO52" s="19">
        <f t="shared" si="52"/>
        <v>20.728763999999998</v>
      </c>
      <c r="AP52" s="19">
        <f t="shared" si="53"/>
        <v>38.17028763960816</v>
      </c>
      <c r="AQ52" s="20">
        <f t="shared" si="54"/>
        <v>26.570498206559993</v>
      </c>
      <c r="AR52" s="23">
        <f t="shared" si="55"/>
        <v>0.6961042174329487</v>
      </c>
      <c r="AT52" s="19">
        <f t="shared" si="56"/>
        <v>1.6093</v>
      </c>
    </row>
    <row r="53" spans="1:46" ht="15">
      <c r="A53">
        <v>1256</v>
      </c>
      <c r="B53">
        <v>866</v>
      </c>
      <c r="C53">
        <v>649</v>
      </c>
      <c r="D53">
        <v>876</v>
      </c>
      <c r="E53">
        <v>623</v>
      </c>
      <c r="F53">
        <v>515</v>
      </c>
      <c r="G53">
        <v>625</v>
      </c>
      <c r="H53">
        <v>0</v>
      </c>
      <c r="I53" s="18"/>
      <c r="J53" s="18"/>
      <c r="K53" s="3"/>
      <c r="L53" s="19">
        <f t="shared" si="29"/>
        <v>4.899999999999999</v>
      </c>
      <c r="M53" s="19">
        <f t="shared" si="30"/>
        <v>16.704800000000002</v>
      </c>
      <c r="N53" s="20">
        <f t="shared" si="31"/>
        <v>6.118000000000023</v>
      </c>
      <c r="O53" s="20">
        <f t="shared" si="32"/>
        <v>22.024800000000084</v>
      </c>
      <c r="P53" s="20">
        <f t="shared" si="33"/>
        <v>7.204509057631913</v>
      </c>
      <c r="Q53" s="20">
        <f t="shared" si="34"/>
        <v>5.399222145962022</v>
      </c>
      <c r="R53" s="20">
        <f t="shared" si="35"/>
        <v>7.287702002870156</v>
      </c>
      <c r="S53" s="20">
        <f t="shared" si="36"/>
        <v>5.439</v>
      </c>
      <c r="T53" s="20">
        <f t="shared" si="37"/>
        <v>0.147</v>
      </c>
      <c r="U53" s="20">
        <f t="shared" si="38"/>
        <v>5.537</v>
      </c>
      <c r="V53" s="3"/>
      <c r="W53" s="20">
        <f t="shared" si="57"/>
        <v>3.552713678800501E-14</v>
      </c>
      <c r="X53" s="20">
        <f t="shared" si="39"/>
        <v>0</v>
      </c>
      <c r="Y53" s="20">
        <f t="shared" si="40"/>
        <v>0</v>
      </c>
      <c r="Z53" s="3"/>
      <c r="AA53" s="21">
        <f t="shared" si="41"/>
        <v>39.18532476445998</v>
      </c>
      <c r="AB53" s="21">
        <f t="shared" si="42"/>
        <v>0.7936856554564172</v>
      </c>
      <c r="AC53" s="21">
        <f t="shared" si="43"/>
        <v>40.35200598989206</v>
      </c>
      <c r="AD53" s="3"/>
      <c r="AE53" s="21">
        <f t="shared" si="44"/>
        <v>197.3336120296999</v>
      </c>
      <c r="AF53" s="21">
        <f t="shared" si="45"/>
        <v>3.5399521640564875</v>
      </c>
      <c r="AG53" s="21">
        <f t="shared" si="46"/>
        <v>207.0574230985213</v>
      </c>
      <c r="AH53" s="3"/>
      <c r="AI53" s="22">
        <f t="shared" si="47"/>
        <v>0</v>
      </c>
      <c r="AJ53" s="19">
        <f t="shared" si="48"/>
        <v>0</v>
      </c>
      <c r="AK53" s="23">
        <f t="shared" si="49"/>
        <v>0</v>
      </c>
      <c r="AL53" s="3"/>
      <c r="AM53" s="24">
        <f t="shared" si="50"/>
        <v>1533.3333333333333</v>
      </c>
      <c r="AN53" s="24">
        <f t="shared" si="51"/>
        <v>12803.333333333332</v>
      </c>
      <c r="AO53" s="19">
        <f t="shared" si="52"/>
        <v>21.304562999999998</v>
      </c>
      <c r="AP53" s="19">
        <f t="shared" si="53"/>
        <v>39.18532476445998</v>
      </c>
      <c r="AQ53" s="20">
        <f t="shared" si="54"/>
        <v>28.54986612851333</v>
      </c>
      <c r="AR53" s="23">
        <f t="shared" si="55"/>
        <v>0.7285856707868166</v>
      </c>
      <c r="AT53" s="19">
        <f t="shared" si="56"/>
        <v>1.6704800000000002</v>
      </c>
    </row>
    <row r="54" spans="1:46" ht="15">
      <c r="A54">
        <v>1300</v>
      </c>
      <c r="B54">
        <v>864</v>
      </c>
      <c r="C54">
        <v>648</v>
      </c>
      <c r="D54">
        <v>875</v>
      </c>
      <c r="E54">
        <v>622</v>
      </c>
      <c r="F54">
        <v>515</v>
      </c>
      <c r="G54">
        <v>623</v>
      </c>
      <c r="H54">
        <v>0</v>
      </c>
      <c r="I54" s="18"/>
      <c r="J54" s="18"/>
      <c r="K54" s="3"/>
      <c r="L54" s="19">
        <f t="shared" si="29"/>
        <v>4.999999999999998</v>
      </c>
      <c r="M54" s="19">
        <f t="shared" si="30"/>
        <v>17.290000000000003</v>
      </c>
      <c r="N54" s="20">
        <f t="shared" si="31"/>
        <v>5.852000000000004</v>
      </c>
      <c r="O54" s="20">
        <f t="shared" si="32"/>
        <v>21.067200000000014</v>
      </c>
      <c r="P54" s="20">
        <f t="shared" si="33"/>
        <v>7.187870468584264</v>
      </c>
      <c r="Q54" s="20">
        <f t="shared" si="34"/>
        <v>5.390902851438198</v>
      </c>
      <c r="R54" s="20">
        <f t="shared" si="35"/>
        <v>7.279382708346332</v>
      </c>
      <c r="S54" s="20">
        <f t="shared" si="36"/>
        <v>5.39</v>
      </c>
      <c r="T54" s="20">
        <f t="shared" si="37"/>
        <v>0.147</v>
      </c>
      <c r="U54" s="20">
        <f t="shared" si="38"/>
        <v>5.439</v>
      </c>
      <c r="V54" s="3"/>
      <c r="W54" s="20">
        <f t="shared" si="57"/>
        <v>3.552713678800501E-14</v>
      </c>
      <c r="X54" s="20">
        <f t="shared" si="39"/>
        <v>0</v>
      </c>
      <c r="Y54" s="20">
        <f t="shared" si="40"/>
        <v>0</v>
      </c>
      <c r="Z54" s="3"/>
      <c r="AA54" s="21">
        <f t="shared" si="41"/>
        <v>38.74262182566918</v>
      </c>
      <c r="AB54" s="21">
        <f t="shared" si="42"/>
        <v>0.7924627191614151</v>
      </c>
      <c r="AC54" s="21">
        <f t="shared" si="43"/>
        <v>39.592562550695696</v>
      </c>
      <c r="AD54" s="3"/>
      <c r="AE54" s="21">
        <f t="shared" si="44"/>
        <v>201.20787421226683</v>
      </c>
      <c r="AF54" s="21">
        <f t="shared" si="45"/>
        <v>3.619198435972629</v>
      </c>
      <c r="AG54" s="21">
        <f t="shared" si="46"/>
        <v>211.01667935359086</v>
      </c>
      <c r="AH54" s="3"/>
      <c r="AI54" s="22">
        <f t="shared" si="47"/>
        <v>0</v>
      </c>
      <c r="AJ54" s="19">
        <f t="shared" si="48"/>
        <v>0</v>
      </c>
      <c r="AK54" s="23">
        <f t="shared" si="49"/>
        <v>0</v>
      </c>
      <c r="AL54" s="3"/>
      <c r="AM54" s="24">
        <f t="shared" si="50"/>
        <v>1466.6666666666667</v>
      </c>
      <c r="AN54" s="24">
        <f t="shared" si="51"/>
        <v>12246.666666666666</v>
      </c>
      <c r="AO54" s="19">
        <f t="shared" si="52"/>
        <v>21.11263</v>
      </c>
      <c r="AP54" s="19">
        <f t="shared" si="53"/>
        <v>38.74262182566918</v>
      </c>
      <c r="AQ54" s="20">
        <f t="shared" si="54"/>
        <v>27.06254446964444</v>
      </c>
      <c r="AR54" s="23">
        <f t="shared" si="55"/>
        <v>0.6985212459657021</v>
      </c>
      <c r="AT54" s="19">
        <f t="shared" si="56"/>
        <v>1.7290000000000003</v>
      </c>
    </row>
    <row r="55" spans="1:46" ht="15">
      <c r="A55">
        <v>1346</v>
      </c>
      <c r="B55">
        <v>865</v>
      </c>
      <c r="C55">
        <v>651</v>
      </c>
      <c r="D55">
        <v>876</v>
      </c>
      <c r="E55">
        <v>620</v>
      </c>
      <c r="F55">
        <v>514</v>
      </c>
      <c r="G55">
        <v>621</v>
      </c>
      <c r="H55">
        <v>895</v>
      </c>
      <c r="I55" s="18"/>
      <c r="J55" s="18"/>
      <c r="K55" s="3"/>
      <c r="L55" s="19">
        <f t="shared" si="29"/>
        <v>5.099999999999998</v>
      </c>
      <c r="M55" s="19">
        <f t="shared" si="30"/>
        <v>17.9018</v>
      </c>
      <c r="N55" s="20">
        <f t="shared" si="31"/>
        <v>6.117999999999988</v>
      </c>
      <c r="O55" s="20">
        <f t="shared" si="32"/>
        <v>22.024799999999956</v>
      </c>
      <c r="P55" s="20">
        <f t="shared" si="33"/>
        <v>7.196189763108088</v>
      </c>
      <c r="Q55" s="20">
        <f t="shared" si="34"/>
        <v>5.415860735009671</v>
      </c>
      <c r="R55" s="20">
        <f t="shared" si="35"/>
        <v>7.287702002870156</v>
      </c>
      <c r="S55" s="20">
        <f t="shared" si="36"/>
        <v>5.292</v>
      </c>
      <c r="T55" s="20">
        <f t="shared" si="37"/>
        <v>0.098</v>
      </c>
      <c r="U55" s="20">
        <f t="shared" si="38"/>
        <v>5.341</v>
      </c>
      <c r="V55" s="3"/>
      <c r="W55" s="20">
        <f t="shared" si="57"/>
        <v>0.531999999999968</v>
      </c>
      <c r="X55" s="20">
        <f t="shared" si="39"/>
        <v>0</v>
      </c>
      <c r="Y55" s="20">
        <f t="shared" si="40"/>
        <v>0</v>
      </c>
      <c r="Z55" s="3"/>
      <c r="AA55" s="21">
        <f t="shared" si="41"/>
        <v>38.082236226368</v>
      </c>
      <c r="AB55" s="21">
        <f t="shared" si="42"/>
        <v>0.5307543520309478</v>
      </c>
      <c r="AC55" s="21">
        <f t="shared" si="43"/>
        <v>38.9236163973295</v>
      </c>
      <c r="AD55" s="3"/>
      <c r="AE55" s="21">
        <f t="shared" si="44"/>
        <v>205.01609783490363</v>
      </c>
      <c r="AF55" s="21">
        <f t="shared" si="45"/>
        <v>3.6722738711757237</v>
      </c>
      <c r="AG55" s="21">
        <f t="shared" si="46"/>
        <v>214.9090409933238</v>
      </c>
      <c r="AH55" s="3"/>
      <c r="AI55" s="22">
        <f t="shared" si="47"/>
        <v>0.895</v>
      </c>
      <c r="AJ55" s="19">
        <f t="shared" si="48"/>
        <v>5.475609999999989</v>
      </c>
      <c r="AK55" s="23">
        <f t="shared" si="49"/>
        <v>0.14378383578768666</v>
      </c>
      <c r="AL55" s="3"/>
      <c r="AM55" s="24">
        <f t="shared" si="50"/>
        <v>1533.3333333333333</v>
      </c>
      <c r="AN55" s="24">
        <f t="shared" si="51"/>
        <v>12803.333333333332</v>
      </c>
      <c r="AO55" s="19">
        <f t="shared" si="52"/>
        <v>20.728763999999998</v>
      </c>
      <c r="AP55" s="19">
        <f t="shared" si="53"/>
        <v>38.082236226368</v>
      </c>
      <c r="AQ55" s="20">
        <f t="shared" si="54"/>
        <v>27.778248125039994</v>
      </c>
      <c r="AR55" s="23">
        <f t="shared" si="55"/>
        <v>0.7294279663599806</v>
      </c>
      <c r="AT55" s="19">
        <f t="shared" si="56"/>
        <v>1.79018</v>
      </c>
    </row>
    <row r="56" spans="1:46" ht="15">
      <c r="A56">
        <v>1392</v>
      </c>
      <c r="B56">
        <v>865</v>
      </c>
      <c r="C56">
        <v>649</v>
      </c>
      <c r="D56">
        <v>875</v>
      </c>
      <c r="E56">
        <v>622</v>
      </c>
      <c r="F56">
        <v>515</v>
      </c>
      <c r="G56">
        <v>625</v>
      </c>
      <c r="H56">
        <v>0</v>
      </c>
      <c r="I56" s="18"/>
      <c r="J56" s="18"/>
      <c r="K56" s="3"/>
      <c r="L56" s="19">
        <f t="shared" si="29"/>
        <v>5.1999999999999975</v>
      </c>
      <c r="M56" s="19">
        <f t="shared" si="30"/>
        <v>18.5136</v>
      </c>
      <c r="N56" s="20">
        <f t="shared" si="31"/>
        <v>6.117999999999988</v>
      </c>
      <c r="O56" s="20">
        <f t="shared" si="32"/>
        <v>22.024799999999956</v>
      </c>
      <c r="P56" s="20">
        <f t="shared" si="33"/>
        <v>7.196189763108088</v>
      </c>
      <c r="Q56" s="20">
        <f t="shared" si="34"/>
        <v>5.399222145962022</v>
      </c>
      <c r="R56" s="20">
        <f t="shared" si="35"/>
        <v>7.279382708346332</v>
      </c>
      <c r="S56" s="20">
        <f t="shared" si="36"/>
        <v>5.39</v>
      </c>
      <c r="T56" s="20">
        <f t="shared" si="37"/>
        <v>0.147</v>
      </c>
      <c r="U56" s="20">
        <f t="shared" si="38"/>
        <v>5.537</v>
      </c>
      <c r="V56" s="3"/>
      <c r="W56" s="20">
        <f t="shared" si="57"/>
        <v>-3.552713678800501E-14</v>
      </c>
      <c r="X56" s="20">
        <f t="shared" si="39"/>
        <v>0</v>
      </c>
      <c r="Y56" s="20">
        <f t="shared" si="40"/>
        <v>0</v>
      </c>
      <c r="Z56" s="3"/>
      <c r="AA56" s="21">
        <f t="shared" si="41"/>
        <v>38.787462823152595</v>
      </c>
      <c r="AB56" s="21">
        <f t="shared" si="42"/>
        <v>0.7936856554564172</v>
      </c>
      <c r="AC56" s="21">
        <f t="shared" si="43"/>
        <v>40.305942056113636</v>
      </c>
      <c r="AD56" s="3"/>
      <c r="AE56" s="21">
        <f t="shared" si="44"/>
        <v>208.8948441172189</v>
      </c>
      <c r="AF56" s="21">
        <f t="shared" si="45"/>
        <v>3.751642436721365</v>
      </c>
      <c r="AG56" s="21">
        <f t="shared" si="46"/>
        <v>218.93963519893515</v>
      </c>
      <c r="AH56" s="3"/>
      <c r="AI56" s="22">
        <f t="shared" si="47"/>
        <v>0</v>
      </c>
      <c r="AJ56" s="19">
        <f t="shared" si="48"/>
        <v>0</v>
      </c>
      <c r="AK56" s="23">
        <f t="shared" si="49"/>
        <v>0</v>
      </c>
      <c r="AL56" s="3"/>
      <c r="AM56" s="24">
        <f t="shared" si="50"/>
        <v>1533.3333333333333</v>
      </c>
      <c r="AN56" s="24">
        <f t="shared" si="51"/>
        <v>12803.333333333332</v>
      </c>
      <c r="AO56" s="19">
        <f t="shared" si="52"/>
        <v>21.11263</v>
      </c>
      <c r="AP56" s="19">
        <f t="shared" si="53"/>
        <v>38.787462823152595</v>
      </c>
      <c r="AQ56" s="20">
        <f t="shared" si="54"/>
        <v>28.29266012735555</v>
      </c>
      <c r="AR56" s="23">
        <f t="shared" si="55"/>
        <v>0.7294279663599806</v>
      </c>
      <c r="AT56" s="19">
        <f t="shared" si="56"/>
        <v>1.8513600000000001</v>
      </c>
    </row>
    <row r="57" spans="1:46" ht="15">
      <c r="A57">
        <v>1436</v>
      </c>
      <c r="B57">
        <v>863</v>
      </c>
      <c r="C57">
        <v>650</v>
      </c>
      <c r="D57">
        <v>874</v>
      </c>
      <c r="E57">
        <v>619</v>
      </c>
      <c r="F57">
        <v>513</v>
      </c>
      <c r="G57">
        <v>621</v>
      </c>
      <c r="H57">
        <v>0</v>
      </c>
      <c r="I57" s="18"/>
      <c r="J57" s="18"/>
      <c r="K57" s="3"/>
      <c r="L57" s="19">
        <f t="shared" si="29"/>
        <v>5.299999999999997</v>
      </c>
      <c r="M57" s="19">
        <f t="shared" si="30"/>
        <v>19.0988</v>
      </c>
      <c r="N57" s="20">
        <f t="shared" si="31"/>
        <v>5.852000000000004</v>
      </c>
      <c r="O57" s="20">
        <f t="shared" si="32"/>
        <v>21.067200000000014</v>
      </c>
      <c r="P57" s="20">
        <f t="shared" si="33"/>
        <v>7.17955117406044</v>
      </c>
      <c r="Q57" s="20">
        <f t="shared" si="34"/>
        <v>5.407541440485846</v>
      </c>
      <c r="R57" s="20">
        <f t="shared" si="35"/>
        <v>7.271063413822508</v>
      </c>
      <c r="S57" s="20">
        <f t="shared" si="36"/>
        <v>5.243</v>
      </c>
      <c r="T57" s="20">
        <f t="shared" si="37"/>
        <v>0.049</v>
      </c>
      <c r="U57" s="20">
        <f t="shared" si="38"/>
        <v>5.341</v>
      </c>
      <c r="V57" s="3"/>
      <c r="W57" s="20">
        <f t="shared" si="57"/>
        <v>3.552713678800501E-14</v>
      </c>
      <c r="X57" s="20">
        <f t="shared" si="39"/>
        <v>0</v>
      </c>
      <c r="Y57" s="20">
        <f t="shared" si="40"/>
        <v>0</v>
      </c>
      <c r="Z57" s="3"/>
      <c r="AA57" s="21">
        <f t="shared" si="41"/>
        <v>37.64238680559889</v>
      </c>
      <c r="AB57" s="21">
        <f t="shared" si="42"/>
        <v>0.26496953058380646</v>
      </c>
      <c r="AC57" s="21">
        <f t="shared" si="43"/>
        <v>38.834749693226016</v>
      </c>
      <c r="AD57" s="3"/>
      <c r="AE57" s="21">
        <f t="shared" si="44"/>
        <v>212.65908279777878</v>
      </c>
      <c r="AF57" s="21">
        <f t="shared" si="45"/>
        <v>3.7781393897797457</v>
      </c>
      <c r="AG57" s="21">
        <f t="shared" si="46"/>
        <v>222.82311016825776</v>
      </c>
      <c r="AH57" s="3"/>
      <c r="AI57" s="22">
        <f t="shared" si="47"/>
        <v>0</v>
      </c>
      <c r="AJ57" s="19">
        <f t="shared" si="48"/>
        <v>0</v>
      </c>
      <c r="AK57" s="23">
        <f t="shared" si="49"/>
        <v>0</v>
      </c>
      <c r="AL57" s="3"/>
      <c r="AM57" s="24">
        <f t="shared" si="50"/>
        <v>1466.6666666666667</v>
      </c>
      <c r="AN57" s="24">
        <f t="shared" si="51"/>
        <v>12246.666666666666</v>
      </c>
      <c r="AO57" s="19">
        <f t="shared" si="52"/>
        <v>20.536831</v>
      </c>
      <c r="AP57" s="19">
        <f t="shared" si="53"/>
        <v>37.64238680559889</v>
      </c>
      <c r="AQ57" s="20">
        <f t="shared" si="54"/>
        <v>26.324475075017773</v>
      </c>
      <c r="AR57" s="23">
        <f t="shared" si="55"/>
        <v>0.6993306564477016</v>
      </c>
      <c r="AT57" s="19">
        <f t="shared" si="56"/>
        <v>1.90988</v>
      </c>
    </row>
    <row r="58" spans="1:46" ht="15">
      <c r="A58">
        <v>1482</v>
      </c>
      <c r="B58">
        <v>865</v>
      </c>
      <c r="C58">
        <v>651</v>
      </c>
      <c r="D58">
        <v>876</v>
      </c>
      <c r="E58">
        <v>619</v>
      </c>
      <c r="F58">
        <v>514</v>
      </c>
      <c r="G58">
        <v>622</v>
      </c>
      <c r="H58">
        <v>716</v>
      </c>
      <c r="I58" s="18"/>
      <c r="J58" s="18"/>
      <c r="K58" s="3"/>
      <c r="L58" s="19">
        <f t="shared" si="29"/>
        <v>5.399999999999997</v>
      </c>
      <c r="M58" s="19">
        <f t="shared" si="30"/>
        <v>19.710600000000003</v>
      </c>
      <c r="N58" s="20">
        <f t="shared" si="31"/>
        <v>6.118000000000023</v>
      </c>
      <c r="O58" s="20">
        <f t="shared" si="32"/>
        <v>22.024800000000084</v>
      </c>
      <c r="P58" s="20">
        <f t="shared" si="33"/>
        <v>7.196189763108088</v>
      </c>
      <c r="Q58" s="20">
        <f t="shared" si="34"/>
        <v>5.415860735009671</v>
      </c>
      <c r="R58" s="20">
        <f t="shared" si="35"/>
        <v>7.287702002870156</v>
      </c>
      <c r="S58" s="20">
        <f t="shared" si="36"/>
        <v>5.243</v>
      </c>
      <c r="T58" s="20">
        <f t="shared" si="37"/>
        <v>0.098</v>
      </c>
      <c r="U58" s="20">
        <f t="shared" si="38"/>
        <v>5.39</v>
      </c>
      <c r="V58" s="3"/>
      <c r="W58" s="20">
        <f t="shared" si="57"/>
        <v>0</v>
      </c>
      <c r="X58" s="20">
        <f t="shared" si="39"/>
        <v>0</v>
      </c>
      <c r="Y58" s="20">
        <f t="shared" si="40"/>
        <v>0</v>
      </c>
      <c r="Z58" s="3"/>
      <c r="AA58" s="21">
        <f t="shared" si="41"/>
        <v>37.72962292797571</v>
      </c>
      <c r="AB58" s="21">
        <f t="shared" si="42"/>
        <v>0.5307543520309478</v>
      </c>
      <c r="AC58" s="21">
        <f t="shared" si="43"/>
        <v>39.28071379547014</v>
      </c>
      <c r="AD58" s="3"/>
      <c r="AE58" s="21">
        <f t="shared" si="44"/>
        <v>216.43204509057634</v>
      </c>
      <c r="AF58" s="21">
        <f t="shared" si="45"/>
        <v>3.8312148249828404</v>
      </c>
      <c r="AG58" s="21">
        <f t="shared" si="46"/>
        <v>226.75118154780478</v>
      </c>
      <c r="AH58" s="3"/>
      <c r="AI58" s="22">
        <f t="shared" si="47"/>
        <v>0.716</v>
      </c>
      <c r="AJ58" s="19">
        <f t="shared" si="48"/>
        <v>4.380488000000017</v>
      </c>
      <c r="AK58" s="23">
        <f t="shared" si="49"/>
        <v>0.11610208796314203</v>
      </c>
      <c r="AL58" s="3"/>
      <c r="AM58" s="24">
        <f t="shared" si="50"/>
        <v>1533.3333333333333</v>
      </c>
      <c r="AN58" s="24">
        <f t="shared" si="51"/>
        <v>12803.333333333332</v>
      </c>
      <c r="AO58" s="19">
        <f t="shared" si="52"/>
        <v>20.536831</v>
      </c>
      <c r="AP58" s="19">
        <f t="shared" si="53"/>
        <v>37.72962292797571</v>
      </c>
      <c r="AQ58" s="20">
        <f t="shared" si="54"/>
        <v>27.521042123882218</v>
      </c>
      <c r="AR58" s="23">
        <f t="shared" si="55"/>
        <v>0.7294279663599805</v>
      </c>
      <c r="AT58" s="19">
        <f t="shared" si="56"/>
        <v>1.9710600000000003</v>
      </c>
    </row>
    <row r="59" spans="1:46" ht="15">
      <c r="A59">
        <v>1526</v>
      </c>
      <c r="B59">
        <v>862</v>
      </c>
      <c r="C59">
        <v>648</v>
      </c>
      <c r="D59">
        <v>874</v>
      </c>
      <c r="E59">
        <v>623</v>
      </c>
      <c r="F59">
        <v>514</v>
      </c>
      <c r="G59">
        <v>624</v>
      </c>
      <c r="H59">
        <v>1433</v>
      </c>
      <c r="I59" s="18"/>
      <c r="J59" s="18"/>
      <c r="K59" s="3"/>
      <c r="L59" s="19">
        <f t="shared" si="29"/>
        <v>5.4999999999999964</v>
      </c>
      <c r="M59" s="19">
        <f t="shared" si="30"/>
        <v>20.2958</v>
      </c>
      <c r="N59" s="20">
        <f t="shared" si="31"/>
        <v>5.851999999999968</v>
      </c>
      <c r="O59" s="20">
        <f t="shared" si="32"/>
        <v>21.067199999999886</v>
      </c>
      <c r="P59" s="20">
        <f t="shared" si="33"/>
        <v>7.171231879536615</v>
      </c>
      <c r="Q59" s="20">
        <f t="shared" si="34"/>
        <v>5.390902851438198</v>
      </c>
      <c r="R59" s="20">
        <f t="shared" si="35"/>
        <v>7.271063413822508</v>
      </c>
      <c r="S59" s="20">
        <f t="shared" si="36"/>
        <v>5.439</v>
      </c>
      <c r="T59" s="20">
        <f t="shared" si="37"/>
        <v>0.098</v>
      </c>
      <c r="U59" s="20">
        <f t="shared" si="38"/>
        <v>5.488</v>
      </c>
      <c r="V59" s="3"/>
      <c r="W59" s="20">
        <f t="shared" si="57"/>
        <v>-7.105427357601002E-14</v>
      </c>
      <c r="X59" s="20">
        <f t="shared" si="39"/>
        <v>0</v>
      </c>
      <c r="Y59" s="20">
        <f t="shared" si="40"/>
        <v>0</v>
      </c>
      <c r="Z59" s="3"/>
      <c r="AA59" s="21">
        <f t="shared" si="41"/>
        <v>39.00433019279965</v>
      </c>
      <c r="AB59" s="21">
        <f t="shared" si="42"/>
        <v>0.5283084794409434</v>
      </c>
      <c r="AC59" s="21">
        <f t="shared" si="43"/>
        <v>39.90359601505793</v>
      </c>
      <c r="AD59" s="3"/>
      <c r="AE59" s="21">
        <f t="shared" si="44"/>
        <v>220.3324781098563</v>
      </c>
      <c r="AF59" s="21">
        <f t="shared" si="45"/>
        <v>3.8840456729269346</v>
      </c>
      <c r="AG59" s="21">
        <f t="shared" si="46"/>
        <v>230.74154114931056</v>
      </c>
      <c r="AH59" s="3"/>
      <c r="AI59" s="22">
        <f t="shared" si="47"/>
        <v>1.433</v>
      </c>
      <c r="AJ59" s="19">
        <f t="shared" si="48"/>
        <v>8.385915999999956</v>
      </c>
      <c r="AK59" s="23">
        <f t="shared" si="49"/>
        <v>0.21499961564647066</v>
      </c>
      <c r="AL59" s="3"/>
      <c r="AM59" s="24">
        <f t="shared" si="50"/>
        <v>1466.6666666666667</v>
      </c>
      <c r="AN59" s="24">
        <f t="shared" si="51"/>
        <v>12246.666666666666</v>
      </c>
      <c r="AO59" s="19">
        <f t="shared" si="52"/>
        <v>21.304562999999998</v>
      </c>
      <c r="AP59" s="19">
        <f t="shared" si="53"/>
        <v>39.00433019279965</v>
      </c>
      <c r="AQ59" s="20">
        <f t="shared" si="54"/>
        <v>27.308567601186667</v>
      </c>
      <c r="AR59" s="23">
        <f t="shared" si="55"/>
        <v>0.7001419449122583</v>
      </c>
      <c r="AT59" s="19">
        <f t="shared" si="56"/>
        <v>2.02958</v>
      </c>
    </row>
    <row r="60" spans="1:46" ht="15">
      <c r="A60">
        <v>1572</v>
      </c>
      <c r="B60">
        <v>860</v>
      </c>
      <c r="C60">
        <v>648</v>
      </c>
      <c r="D60">
        <v>871</v>
      </c>
      <c r="E60">
        <v>627</v>
      </c>
      <c r="F60">
        <v>514</v>
      </c>
      <c r="G60">
        <v>628</v>
      </c>
      <c r="H60">
        <v>3584</v>
      </c>
      <c r="I60" s="18"/>
      <c r="J60" s="18"/>
      <c r="K60" s="3"/>
      <c r="L60" s="19">
        <f t="shared" si="29"/>
        <v>5.599999999999996</v>
      </c>
      <c r="M60" s="19">
        <f t="shared" si="30"/>
        <v>20.907600000000002</v>
      </c>
      <c r="N60" s="20">
        <f t="shared" si="31"/>
        <v>6.118000000000023</v>
      </c>
      <c r="O60" s="20">
        <f t="shared" si="32"/>
        <v>22.024800000000084</v>
      </c>
      <c r="P60" s="20">
        <f t="shared" si="33"/>
        <v>7.154593290488966</v>
      </c>
      <c r="Q60" s="20">
        <f t="shared" si="34"/>
        <v>5.390902851438198</v>
      </c>
      <c r="R60" s="20">
        <f t="shared" si="35"/>
        <v>7.246105530251034</v>
      </c>
      <c r="S60" s="20">
        <f t="shared" si="36"/>
        <v>5.635</v>
      </c>
      <c r="T60" s="20">
        <f t="shared" si="37"/>
        <v>0.098</v>
      </c>
      <c r="U60" s="20">
        <f t="shared" si="38"/>
        <v>5.684</v>
      </c>
      <c r="V60" s="3"/>
      <c r="W60" s="20">
        <f t="shared" si="57"/>
        <v>7.105427357601002E-14</v>
      </c>
      <c r="X60" s="20">
        <f t="shared" si="39"/>
        <v>0</v>
      </c>
      <c r="Y60" s="20">
        <f t="shared" si="40"/>
        <v>0</v>
      </c>
      <c r="Z60" s="3"/>
      <c r="AA60" s="21">
        <f t="shared" si="41"/>
        <v>40.31613319190532</v>
      </c>
      <c r="AB60" s="21">
        <f t="shared" si="42"/>
        <v>0.5283084794409434</v>
      </c>
      <c r="AC60" s="21">
        <f t="shared" si="43"/>
        <v>41.18686383394688</v>
      </c>
      <c r="AD60" s="3"/>
      <c r="AE60" s="21">
        <f t="shared" si="44"/>
        <v>224.36409142904685</v>
      </c>
      <c r="AF60" s="21">
        <f t="shared" si="45"/>
        <v>3.936876520871029</v>
      </c>
      <c r="AG60" s="21">
        <f t="shared" si="46"/>
        <v>234.86022753270524</v>
      </c>
      <c r="AH60" s="3"/>
      <c r="AI60" s="22">
        <f t="shared" si="47"/>
        <v>3.584</v>
      </c>
      <c r="AJ60" s="19">
        <f t="shared" si="48"/>
        <v>21.926912000000083</v>
      </c>
      <c r="AK60" s="23">
        <f t="shared" si="49"/>
        <v>0.5438743813953509</v>
      </c>
      <c r="AL60" s="3"/>
      <c r="AM60" s="24">
        <f t="shared" si="50"/>
        <v>1533.3333333333333</v>
      </c>
      <c r="AN60" s="24">
        <f t="shared" si="51"/>
        <v>12803.333333333332</v>
      </c>
      <c r="AO60" s="19">
        <f t="shared" si="52"/>
        <v>22.072294999999997</v>
      </c>
      <c r="AP60" s="19">
        <f t="shared" si="53"/>
        <v>40.31613319190532</v>
      </c>
      <c r="AQ60" s="20">
        <f t="shared" si="54"/>
        <v>29.578690133144438</v>
      </c>
      <c r="AR60" s="23">
        <f t="shared" si="55"/>
        <v>0.7336688266295154</v>
      </c>
      <c r="AT60" s="19">
        <f t="shared" si="56"/>
        <v>2.0907600000000004</v>
      </c>
    </row>
    <row r="61" spans="1:46" ht="15">
      <c r="A61">
        <v>1616</v>
      </c>
      <c r="B61">
        <v>854</v>
      </c>
      <c r="C61">
        <v>643</v>
      </c>
      <c r="D61">
        <v>867</v>
      </c>
      <c r="E61">
        <v>636</v>
      </c>
      <c r="F61">
        <v>516</v>
      </c>
      <c r="G61">
        <v>636</v>
      </c>
      <c r="H61">
        <v>3225</v>
      </c>
      <c r="I61" s="18"/>
      <c r="J61" s="18"/>
      <c r="K61" s="3"/>
      <c r="L61" s="19">
        <f t="shared" si="29"/>
        <v>5.699999999999996</v>
      </c>
      <c r="M61" s="19">
        <f t="shared" si="30"/>
        <v>21.492800000000003</v>
      </c>
      <c r="N61" s="20">
        <f t="shared" si="31"/>
        <v>5.852000000000004</v>
      </c>
      <c r="O61" s="20">
        <f t="shared" si="32"/>
        <v>21.067200000000014</v>
      </c>
      <c r="P61" s="20">
        <f t="shared" si="33"/>
        <v>7.1046775233460195</v>
      </c>
      <c r="Q61" s="20">
        <f t="shared" si="34"/>
        <v>5.349306378819076</v>
      </c>
      <c r="R61" s="20">
        <f t="shared" si="35"/>
        <v>7.2128283521557375</v>
      </c>
      <c r="S61" s="20">
        <f t="shared" si="36"/>
        <v>6.076</v>
      </c>
      <c r="T61" s="20">
        <f t="shared" si="37"/>
        <v>0.196</v>
      </c>
      <c r="U61" s="20">
        <f t="shared" si="38"/>
        <v>6.076</v>
      </c>
      <c r="V61" s="3"/>
      <c r="W61" s="20">
        <f t="shared" si="57"/>
        <v>-0.531999999999968</v>
      </c>
      <c r="X61" s="20">
        <f t="shared" si="39"/>
        <v>0</v>
      </c>
      <c r="Y61" s="20">
        <f t="shared" si="40"/>
        <v>0</v>
      </c>
      <c r="Z61" s="3"/>
      <c r="AA61" s="21">
        <f t="shared" si="41"/>
        <v>43.16802063185041</v>
      </c>
      <c r="AB61" s="21">
        <f t="shared" si="42"/>
        <v>1.048464050248539</v>
      </c>
      <c r="AC61" s="21">
        <f t="shared" si="43"/>
        <v>43.82514506769826</v>
      </c>
      <c r="AD61" s="3"/>
      <c r="AE61" s="21">
        <f t="shared" si="44"/>
        <v>228.6808934922319</v>
      </c>
      <c r="AF61" s="21">
        <f t="shared" si="45"/>
        <v>4.041722925895883</v>
      </c>
      <c r="AG61" s="21">
        <f t="shared" si="46"/>
        <v>239.24274203947508</v>
      </c>
      <c r="AH61" s="3"/>
      <c r="AI61" s="22">
        <f t="shared" si="47"/>
        <v>3.225</v>
      </c>
      <c r="AJ61" s="19">
        <f t="shared" si="48"/>
        <v>18.872700000000012</v>
      </c>
      <c r="AK61" s="23">
        <f t="shared" si="49"/>
        <v>0.4371916924556712</v>
      </c>
      <c r="AL61" s="3"/>
      <c r="AM61" s="24">
        <f t="shared" si="50"/>
        <v>1466.6666666666667</v>
      </c>
      <c r="AN61" s="24">
        <f t="shared" si="51"/>
        <v>12246.666666666666</v>
      </c>
      <c r="AO61" s="19">
        <f t="shared" si="52"/>
        <v>23.799691999999997</v>
      </c>
      <c r="AP61" s="19">
        <f t="shared" si="53"/>
        <v>43.16802063185041</v>
      </c>
      <c r="AQ61" s="20">
        <f t="shared" si="54"/>
        <v>30.50686831123555</v>
      </c>
      <c r="AR61" s="23">
        <f t="shared" si="55"/>
        <v>0.706700651656167</v>
      </c>
      <c r="AT61" s="19">
        <f t="shared" si="56"/>
        <v>2.14928</v>
      </c>
    </row>
    <row r="62" spans="1:46" ht="15">
      <c r="A62">
        <v>1660</v>
      </c>
      <c r="B62">
        <v>846</v>
      </c>
      <c r="C62">
        <v>641</v>
      </c>
      <c r="D62">
        <v>860</v>
      </c>
      <c r="E62">
        <v>640</v>
      </c>
      <c r="F62">
        <v>514</v>
      </c>
      <c r="G62">
        <v>642</v>
      </c>
      <c r="H62">
        <v>2867</v>
      </c>
      <c r="I62" s="18"/>
      <c r="J62" s="18"/>
      <c r="K62" s="3"/>
      <c r="L62" s="19">
        <f t="shared" si="29"/>
        <v>5.799999999999995</v>
      </c>
      <c r="M62" s="19">
        <f t="shared" si="30"/>
        <v>22.078000000000003</v>
      </c>
      <c r="N62" s="20">
        <f t="shared" si="31"/>
        <v>5.852000000000004</v>
      </c>
      <c r="O62" s="20">
        <f t="shared" si="32"/>
        <v>21.067200000000014</v>
      </c>
      <c r="P62" s="20">
        <f t="shared" si="33"/>
        <v>7.038123167155424</v>
      </c>
      <c r="Q62" s="20">
        <f t="shared" si="34"/>
        <v>5.332667789771427</v>
      </c>
      <c r="R62" s="20">
        <f t="shared" si="35"/>
        <v>7.154593290488966</v>
      </c>
      <c r="S62" s="20">
        <f t="shared" si="36"/>
        <v>6.272</v>
      </c>
      <c r="T62" s="20">
        <f t="shared" si="37"/>
        <v>0.098</v>
      </c>
      <c r="U62" s="20">
        <f t="shared" si="38"/>
        <v>6.37</v>
      </c>
      <c r="V62" s="3"/>
      <c r="W62" s="20">
        <f t="shared" si="57"/>
        <v>0</v>
      </c>
      <c r="X62" s="20">
        <f t="shared" si="39"/>
        <v>0</v>
      </c>
      <c r="Y62" s="20">
        <f t="shared" si="40"/>
        <v>0</v>
      </c>
      <c r="Z62" s="3"/>
      <c r="AA62" s="21">
        <f t="shared" si="41"/>
        <v>44.143108504398825</v>
      </c>
      <c r="AB62" s="21">
        <f t="shared" si="42"/>
        <v>0.5226014433975998</v>
      </c>
      <c r="AC62" s="21">
        <f t="shared" si="43"/>
        <v>45.574759260414716</v>
      </c>
      <c r="AD62" s="3"/>
      <c r="AE62" s="21">
        <f t="shared" si="44"/>
        <v>233.09520434267176</v>
      </c>
      <c r="AF62" s="21">
        <f t="shared" si="45"/>
        <v>4.093983070235643</v>
      </c>
      <c r="AG62" s="21">
        <f t="shared" si="46"/>
        <v>243.80021796551654</v>
      </c>
      <c r="AH62" s="3"/>
      <c r="AI62" s="22">
        <f t="shared" si="47"/>
        <v>2.867</v>
      </c>
      <c r="AJ62" s="19">
        <f t="shared" si="48"/>
        <v>16.77768400000001</v>
      </c>
      <c r="AK62" s="23">
        <f t="shared" si="49"/>
        <v>0.3800748195684527</v>
      </c>
      <c r="AL62" s="3"/>
      <c r="AM62" s="24">
        <f t="shared" si="50"/>
        <v>1466.6666666666667</v>
      </c>
      <c r="AN62" s="24">
        <f t="shared" si="51"/>
        <v>12246.666666666666</v>
      </c>
      <c r="AO62" s="19">
        <f t="shared" si="52"/>
        <v>24.567424</v>
      </c>
      <c r="AP62" s="19">
        <f t="shared" si="53"/>
        <v>44.143108504398825</v>
      </c>
      <c r="AQ62" s="20">
        <f t="shared" si="54"/>
        <v>31.490960837404444</v>
      </c>
      <c r="AR62" s="23">
        <f t="shared" si="55"/>
        <v>0.7133834001351852</v>
      </c>
      <c r="AT62" s="19">
        <f t="shared" si="56"/>
        <v>2.2078</v>
      </c>
    </row>
    <row r="63" spans="1:46" ht="15">
      <c r="A63">
        <v>1702</v>
      </c>
      <c r="B63">
        <v>845</v>
      </c>
      <c r="C63">
        <v>640</v>
      </c>
      <c r="D63">
        <v>857</v>
      </c>
      <c r="E63">
        <v>649</v>
      </c>
      <c r="F63">
        <v>515</v>
      </c>
      <c r="G63">
        <v>648</v>
      </c>
      <c r="H63">
        <v>3225</v>
      </c>
      <c r="I63" s="18"/>
      <c r="J63" s="18"/>
      <c r="K63" s="3"/>
      <c r="L63" s="19">
        <f t="shared" si="29"/>
        <v>5.899999999999995</v>
      </c>
      <c r="M63" s="19">
        <f t="shared" si="30"/>
        <v>22.6366</v>
      </c>
      <c r="N63" s="20">
        <f t="shared" si="31"/>
        <v>5.585999999999984</v>
      </c>
      <c r="O63" s="20">
        <f t="shared" si="32"/>
        <v>20.109599999999944</v>
      </c>
      <c r="P63" s="20">
        <f t="shared" si="33"/>
        <v>7.0298038726316</v>
      </c>
      <c r="Q63" s="20">
        <f t="shared" si="34"/>
        <v>5.3243484952476035</v>
      </c>
      <c r="R63" s="20">
        <f t="shared" si="35"/>
        <v>7.129635406917493</v>
      </c>
      <c r="S63" s="20">
        <f t="shared" si="36"/>
        <v>6.713</v>
      </c>
      <c r="T63" s="20">
        <f t="shared" si="37"/>
        <v>0.147</v>
      </c>
      <c r="U63" s="20">
        <f t="shared" si="38"/>
        <v>6.664</v>
      </c>
      <c r="V63" s="3"/>
      <c r="W63" s="20">
        <f t="shared" si="57"/>
        <v>-1.0640000000000782</v>
      </c>
      <c r="X63" s="20">
        <f t="shared" si="39"/>
        <v>0</v>
      </c>
      <c r="Y63" s="20">
        <f t="shared" si="40"/>
        <v>0</v>
      </c>
      <c r="Z63" s="3"/>
      <c r="AA63" s="21">
        <f t="shared" si="41"/>
        <v>47.19107339697593</v>
      </c>
      <c r="AB63" s="21">
        <f t="shared" si="42"/>
        <v>0.7826792288013976</v>
      </c>
      <c r="AC63" s="21">
        <f t="shared" si="43"/>
        <v>47.51189035169817</v>
      </c>
      <c r="AD63" s="3"/>
      <c r="AE63" s="21">
        <f t="shared" si="44"/>
        <v>237.81431168236935</v>
      </c>
      <c r="AF63" s="21">
        <f t="shared" si="45"/>
        <v>4.1722509931157825</v>
      </c>
      <c r="AG63" s="21">
        <f t="shared" si="46"/>
        <v>248.55140700068637</v>
      </c>
      <c r="AH63" s="3"/>
      <c r="AI63" s="22">
        <f t="shared" si="47"/>
        <v>3.225</v>
      </c>
      <c r="AJ63" s="19">
        <f t="shared" si="48"/>
        <v>18.01484999999995</v>
      </c>
      <c r="AK63" s="23">
        <f t="shared" si="49"/>
        <v>0.3817427471601942</v>
      </c>
      <c r="AL63" s="3"/>
      <c r="AM63" s="24">
        <f t="shared" si="50"/>
        <v>1400.0000000000002</v>
      </c>
      <c r="AN63" s="24">
        <f t="shared" si="51"/>
        <v>11690.000000000002</v>
      </c>
      <c r="AO63" s="19">
        <f t="shared" si="52"/>
        <v>26.294821</v>
      </c>
      <c r="AP63" s="19">
        <f t="shared" si="53"/>
        <v>47.19107339697593</v>
      </c>
      <c r="AQ63" s="20">
        <f t="shared" si="54"/>
        <v>32.17311588395334</v>
      </c>
      <c r="AR63" s="23">
        <f t="shared" si="55"/>
        <v>0.6817627480797045</v>
      </c>
      <c r="AT63" s="19">
        <f t="shared" si="56"/>
        <v>2.2636600000000002</v>
      </c>
    </row>
    <row r="64" spans="1:46" ht="15">
      <c r="A64">
        <v>1744</v>
      </c>
      <c r="B64">
        <v>838</v>
      </c>
      <c r="C64">
        <v>637</v>
      </c>
      <c r="D64">
        <v>852</v>
      </c>
      <c r="E64">
        <v>649</v>
      </c>
      <c r="F64">
        <v>515</v>
      </c>
      <c r="G64">
        <v>650</v>
      </c>
      <c r="H64">
        <v>3405</v>
      </c>
      <c r="I64" s="18"/>
      <c r="J64" s="18"/>
      <c r="K64" s="3"/>
      <c r="L64" s="19">
        <f t="shared" si="29"/>
        <v>5.999999999999995</v>
      </c>
      <c r="M64" s="19">
        <f t="shared" si="30"/>
        <v>23.195200000000003</v>
      </c>
      <c r="N64" s="20">
        <f t="shared" si="31"/>
        <v>5.58600000000002</v>
      </c>
      <c r="O64" s="20">
        <f t="shared" si="32"/>
        <v>20.10960000000007</v>
      </c>
      <c r="P64" s="20">
        <f t="shared" si="33"/>
        <v>6.971568810964829</v>
      </c>
      <c r="Q64" s="20">
        <f t="shared" si="34"/>
        <v>5.29939061167613</v>
      </c>
      <c r="R64" s="20">
        <f t="shared" si="35"/>
        <v>7.088038934298371</v>
      </c>
      <c r="S64" s="20">
        <f t="shared" si="36"/>
        <v>6.713</v>
      </c>
      <c r="T64" s="20">
        <f t="shared" si="37"/>
        <v>0.147</v>
      </c>
      <c r="U64" s="20">
        <f t="shared" si="38"/>
        <v>6.762</v>
      </c>
      <c r="V64" s="3"/>
      <c r="W64" s="20">
        <f t="shared" si="57"/>
        <v>-0.531999999999897</v>
      </c>
      <c r="X64" s="20">
        <f t="shared" si="39"/>
        <v>0</v>
      </c>
      <c r="Y64" s="20">
        <f t="shared" si="40"/>
        <v>0</v>
      </c>
      <c r="Z64" s="3"/>
      <c r="AA64" s="21">
        <f t="shared" si="41"/>
        <v>46.800141428006896</v>
      </c>
      <c r="AB64" s="21">
        <f t="shared" si="42"/>
        <v>0.7790104199163911</v>
      </c>
      <c r="AC64" s="21">
        <f t="shared" si="43"/>
        <v>47.92931927372558</v>
      </c>
      <c r="AD64" s="3"/>
      <c r="AE64" s="21">
        <f t="shared" si="44"/>
        <v>242.49432582517005</v>
      </c>
      <c r="AF64" s="21">
        <f t="shared" si="45"/>
        <v>4.250152035107422</v>
      </c>
      <c r="AG64" s="21">
        <f t="shared" si="46"/>
        <v>253.34433892805893</v>
      </c>
      <c r="AH64" s="3"/>
      <c r="AI64" s="22">
        <f t="shared" si="47"/>
        <v>3.405</v>
      </c>
      <c r="AJ64" s="19">
        <f t="shared" si="48"/>
        <v>19.020330000000065</v>
      </c>
      <c r="AK64" s="23">
        <f t="shared" si="49"/>
        <v>0.40641607951675146</v>
      </c>
      <c r="AL64" s="3"/>
      <c r="AM64" s="24">
        <f t="shared" si="50"/>
        <v>1400.0000000000002</v>
      </c>
      <c r="AN64" s="24">
        <f t="shared" si="51"/>
        <v>11690.000000000002</v>
      </c>
      <c r="AO64" s="19">
        <f t="shared" si="52"/>
        <v>26.294821</v>
      </c>
      <c r="AP64" s="19">
        <f t="shared" si="53"/>
        <v>46.800141428006896</v>
      </c>
      <c r="AQ64" s="20">
        <f t="shared" si="54"/>
        <v>32.17311588395334</v>
      </c>
      <c r="AR64" s="23">
        <f t="shared" si="55"/>
        <v>0.6874576636364562</v>
      </c>
      <c r="AT64" s="19">
        <f t="shared" si="56"/>
        <v>2.3195200000000002</v>
      </c>
    </row>
    <row r="65" spans="1:46" ht="15">
      <c r="A65">
        <v>1786</v>
      </c>
      <c r="B65">
        <v>834</v>
      </c>
      <c r="C65">
        <v>634</v>
      </c>
      <c r="D65">
        <v>847</v>
      </c>
      <c r="E65">
        <v>654</v>
      </c>
      <c r="F65">
        <v>514</v>
      </c>
      <c r="G65">
        <v>654</v>
      </c>
      <c r="H65">
        <v>3046</v>
      </c>
      <c r="I65" s="18"/>
      <c r="J65" s="18"/>
      <c r="K65" s="3"/>
      <c r="L65" s="19">
        <f t="shared" si="29"/>
        <v>6.099999999999994</v>
      </c>
      <c r="M65" s="19">
        <f t="shared" si="30"/>
        <v>23.753800000000002</v>
      </c>
      <c r="N65" s="20">
        <f t="shared" si="31"/>
        <v>5.585999999999984</v>
      </c>
      <c r="O65" s="20">
        <f t="shared" si="32"/>
        <v>20.109599999999944</v>
      </c>
      <c r="P65" s="20">
        <f t="shared" si="33"/>
        <v>6.938291632869533</v>
      </c>
      <c r="Q65" s="20">
        <f t="shared" si="34"/>
        <v>5.274432728104657</v>
      </c>
      <c r="R65" s="20">
        <f t="shared" si="35"/>
        <v>7.046442461679249</v>
      </c>
      <c r="S65" s="20">
        <f t="shared" si="36"/>
        <v>6.958</v>
      </c>
      <c r="T65" s="20">
        <f t="shared" si="37"/>
        <v>0.098</v>
      </c>
      <c r="U65" s="20">
        <f t="shared" si="38"/>
        <v>6.958</v>
      </c>
      <c r="V65" s="3"/>
      <c r="W65" s="20">
        <f t="shared" si="57"/>
        <v>-1.0640000000000782</v>
      </c>
      <c r="X65" s="20">
        <f t="shared" si="39"/>
        <v>0</v>
      </c>
      <c r="Y65" s="20">
        <f t="shared" si="40"/>
        <v>0</v>
      </c>
      <c r="Z65" s="3"/>
      <c r="AA65" s="21">
        <f t="shared" si="41"/>
        <v>48.27663318150621</v>
      </c>
      <c r="AB65" s="21">
        <f t="shared" si="42"/>
        <v>0.5168944073542564</v>
      </c>
      <c r="AC65" s="21">
        <f t="shared" si="43"/>
        <v>49.02914664836422</v>
      </c>
      <c r="AD65" s="3"/>
      <c r="AE65" s="21">
        <f t="shared" si="44"/>
        <v>247.32198914332068</v>
      </c>
      <c r="AF65" s="21">
        <f t="shared" si="45"/>
        <v>4.301841475842847</v>
      </c>
      <c r="AG65" s="21">
        <f t="shared" si="46"/>
        <v>258.24725359289533</v>
      </c>
      <c r="AH65" s="3"/>
      <c r="AI65" s="22">
        <f t="shared" si="47"/>
        <v>3.046</v>
      </c>
      <c r="AJ65" s="19">
        <f t="shared" si="48"/>
        <v>17.014955999999952</v>
      </c>
      <c r="AK65" s="23">
        <f t="shared" si="49"/>
        <v>0.3524470303475519</v>
      </c>
      <c r="AL65" s="3"/>
      <c r="AM65" s="24">
        <f t="shared" si="50"/>
        <v>1400.0000000000002</v>
      </c>
      <c r="AN65" s="24">
        <f t="shared" si="51"/>
        <v>11690.000000000002</v>
      </c>
      <c r="AO65" s="19">
        <f t="shared" si="52"/>
        <v>27.254486</v>
      </c>
      <c r="AP65" s="19">
        <f t="shared" si="53"/>
        <v>48.27663318150621</v>
      </c>
      <c r="AQ65" s="20">
        <f t="shared" si="54"/>
        <v>33.347317193586676</v>
      </c>
      <c r="AR65" s="23">
        <f t="shared" si="55"/>
        <v>0.6907548226946644</v>
      </c>
      <c r="AT65" s="19">
        <f t="shared" si="56"/>
        <v>2.3753800000000003</v>
      </c>
    </row>
    <row r="66" spans="1:46" ht="15">
      <c r="A66">
        <v>1828</v>
      </c>
      <c r="B66">
        <v>832</v>
      </c>
      <c r="C66">
        <v>633</v>
      </c>
      <c r="D66">
        <v>847</v>
      </c>
      <c r="E66">
        <v>655</v>
      </c>
      <c r="F66">
        <v>515</v>
      </c>
      <c r="G66">
        <v>657</v>
      </c>
      <c r="H66">
        <v>3046</v>
      </c>
      <c r="I66" s="18"/>
      <c r="J66" s="18"/>
      <c r="K66" s="3"/>
      <c r="L66" s="19">
        <f t="shared" si="29"/>
        <v>6.199999999999994</v>
      </c>
      <c r="M66" s="19">
        <f t="shared" si="30"/>
        <v>24.3124</v>
      </c>
      <c r="N66" s="20">
        <f t="shared" si="31"/>
        <v>5.585999999999984</v>
      </c>
      <c r="O66" s="20">
        <f t="shared" si="32"/>
        <v>20.109599999999944</v>
      </c>
      <c r="P66" s="20">
        <f t="shared" si="33"/>
        <v>6.921653043821884</v>
      </c>
      <c r="Q66" s="20">
        <f t="shared" si="34"/>
        <v>5.266113433580832</v>
      </c>
      <c r="R66" s="20">
        <f t="shared" si="35"/>
        <v>7.046442461679249</v>
      </c>
      <c r="S66" s="20">
        <f t="shared" si="36"/>
        <v>7.007</v>
      </c>
      <c r="T66" s="20">
        <f t="shared" si="37"/>
        <v>0.147</v>
      </c>
      <c r="U66" s="20">
        <f t="shared" si="38"/>
        <v>7.105</v>
      </c>
      <c r="V66" s="3"/>
      <c r="W66" s="20">
        <f t="shared" si="57"/>
        <v>-0.5320000000000391</v>
      </c>
      <c r="X66" s="20">
        <f t="shared" si="39"/>
        <v>0</v>
      </c>
      <c r="Y66" s="20">
        <f t="shared" si="40"/>
        <v>0</v>
      </c>
      <c r="Z66" s="3"/>
      <c r="AA66" s="21">
        <f t="shared" si="41"/>
        <v>48.50002287805994</v>
      </c>
      <c r="AB66" s="21">
        <f t="shared" si="42"/>
        <v>0.7741186747363823</v>
      </c>
      <c r="AC66" s="21">
        <f t="shared" si="43"/>
        <v>50.06497369023107</v>
      </c>
      <c r="AD66" s="3"/>
      <c r="AE66" s="21">
        <f t="shared" si="44"/>
        <v>252.17199143112668</v>
      </c>
      <c r="AF66" s="21">
        <f t="shared" si="45"/>
        <v>4.379253343316486</v>
      </c>
      <c r="AG66" s="21">
        <f t="shared" si="46"/>
        <v>263.25375096191846</v>
      </c>
      <c r="AH66" s="3"/>
      <c r="AI66" s="22">
        <f t="shared" si="47"/>
        <v>3.046</v>
      </c>
      <c r="AJ66" s="19">
        <f t="shared" si="48"/>
        <v>17.014955999999952</v>
      </c>
      <c r="AK66" s="23">
        <f t="shared" si="49"/>
        <v>0.3508236695636085</v>
      </c>
      <c r="AL66" s="3"/>
      <c r="AM66" s="24">
        <f t="shared" si="50"/>
        <v>1400.0000000000002</v>
      </c>
      <c r="AN66" s="24">
        <f t="shared" si="51"/>
        <v>11690.000000000002</v>
      </c>
      <c r="AO66" s="19">
        <f t="shared" si="52"/>
        <v>27.446419</v>
      </c>
      <c r="AP66" s="19">
        <f t="shared" si="53"/>
        <v>48.50002287805994</v>
      </c>
      <c r="AQ66" s="20">
        <f t="shared" si="54"/>
        <v>33.58215745551333</v>
      </c>
      <c r="AR66" s="23">
        <f t="shared" si="55"/>
        <v>0.6924152910184496</v>
      </c>
      <c r="AT66" s="19">
        <f t="shared" si="56"/>
        <v>2.43124</v>
      </c>
    </row>
    <row r="67" spans="1:46" ht="15">
      <c r="A67">
        <v>1868</v>
      </c>
      <c r="B67">
        <v>830</v>
      </c>
      <c r="C67">
        <v>630</v>
      </c>
      <c r="D67">
        <v>844</v>
      </c>
      <c r="E67">
        <v>660</v>
      </c>
      <c r="F67">
        <v>516</v>
      </c>
      <c r="G67">
        <v>660</v>
      </c>
      <c r="H67">
        <v>3046</v>
      </c>
      <c r="I67" s="18"/>
      <c r="J67" s="18"/>
      <c r="K67" s="3"/>
      <c r="L67" s="19">
        <f t="shared" si="29"/>
        <v>6.299999999999994</v>
      </c>
      <c r="M67" s="19">
        <f t="shared" si="30"/>
        <v>24.8444</v>
      </c>
      <c r="N67" s="20">
        <f t="shared" si="31"/>
        <v>5.32</v>
      </c>
      <c r="O67" s="20">
        <f t="shared" si="32"/>
        <v>19.152</v>
      </c>
      <c r="P67" s="20">
        <f t="shared" si="33"/>
        <v>6.905014454774235</v>
      </c>
      <c r="Q67" s="20">
        <f t="shared" si="34"/>
        <v>5.241155550009359</v>
      </c>
      <c r="R67" s="20">
        <f t="shared" si="35"/>
        <v>7.021484578107776</v>
      </c>
      <c r="S67" s="20">
        <f t="shared" si="36"/>
        <v>7.252</v>
      </c>
      <c r="T67" s="20">
        <f t="shared" si="37"/>
        <v>0.196</v>
      </c>
      <c r="U67" s="20">
        <f t="shared" si="38"/>
        <v>7.252</v>
      </c>
      <c r="V67" s="3"/>
      <c r="W67" s="20">
        <f t="shared" si="57"/>
        <v>-1.0640000000000072</v>
      </c>
      <c r="X67" s="20">
        <f t="shared" si="39"/>
        <v>0</v>
      </c>
      <c r="Y67" s="20">
        <f t="shared" si="40"/>
        <v>0</v>
      </c>
      <c r="Z67" s="3"/>
      <c r="AA67" s="21">
        <f t="shared" si="41"/>
        <v>50.07516482602275</v>
      </c>
      <c r="AB67" s="21">
        <f t="shared" si="42"/>
        <v>1.0272664878018345</v>
      </c>
      <c r="AC67" s="21">
        <f t="shared" si="43"/>
        <v>50.91980616043759</v>
      </c>
      <c r="AD67" s="3"/>
      <c r="AE67" s="21">
        <f t="shared" si="44"/>
        <v>257.17950791372897</v>
      </c>
      <c r="AF67" s="21">
        <f t="shared" si="45"/>
        <v>4.481979992096669</v>
      </c>
      <c r="AG67" s="21">
        <f t="shared" si="46"/>
        <v>268.3457315779622</v>
      </c>
      <c r="AH67" s="3"/>
      <c r="AI67" s="22">
        <f t="shared" si="47"/>
        <v>3.046</v>
      </c>
      <c r="AJ67" s="19">
        <f t="shared" si="48"/>
        <v>16.20472</v>
      </c>
      <c r="AK67" s="23">
        <f t="shared" si="49"/>
        <v>0.3236079213378611</v>
      </c>
      <c r="AL67" s="3"/>
      <c r="AM67" s="24">
        <f t="shared" si="50"/>
        <v>1333.3333333333333</v>
      </c>
      <c r="AN67" s="24">
        <f t="shared" si="51"/>
        <v>11133.333333333332</v>
      </c>
      <c r="AO67" s="19">
        <f t="shared" si="52"/>
        <v>28.406083999999996</v>
      </c>
      <c r="AP67" s="19">
        <f t="shared" si="53"/>
        <v>50.07516482602275</v>
      </c>
      <c r="AQ67" s="20">
        <f t="shared" si="54"/>
        <v>33.101294062044445</v>
      </c>
      <c r="AR67" s="23">
        <f t="shared" si="55"/>
        <v>0.6610321539040162</v>
      </c>
      <c r="AT67" s="19">
        <f t="shared" si="56"/>
        <v>2.48444</v>
      </c>
    </row>
    <row r="68" spans="1:46" ht="15">
      <c r="A68">
        <v>1910</v>
      </c>
      <c r="B68">
        <v>827</v>
      </c>
      <c r="C68">
        <v>629</v>
      </c>
      <c r="D68">
        <v>843</v>
      </c>
      <c r="E68">
        <v>664</v>
      </c>
      <c r="F68">
        <v>516</v>
      </c>
      <c r="G68">
        <v>661</v>
      </c>
      <c r="H68">
        <v>2508</v>
      </c>
      <c r="I68" s="18"/>
      <c r="J68" s="18"/>
      <c r="K68" s="3"/>
      <c r="L68" s="19">
        <f t="shared" si="29"/>
        <v>6.399999999999993</v>
      </c>
      <c r="M68" s="19">
        <f t="shared" si="30"/>
        <v>25.403000000000002</v>
      </c>
      <c r="N68" s="20">
        <f t="shared" si="31"/>
        <v>5.58600000000002</v>
      </c>
      <c r="O68" s="20">
        <f t="shared" si="32"/>
        <v>20.10960000000007</v>
      </c>
      <c r="P68" s="20">
        <f t="shared" si="33"/>
        <v>6.880056571202762</v>
      </c>
      <c r="Q68" s="20">
        <f t="shared" si="34"/>
        <v>5.232836255485535</v>
      </c>
      <c r="R68" s="20">
        <f t="shared" si="35"/>
        <v>7.013165283583953</v>
      </c>
      <c r="S68" s="20">
        <f t="shared" si="36"/>
        <v>7.448</v>
      </c>
      <c r="T68" s="20">
        <f t="shared" si="37"/>
        <v>0.196</v>
      </c>
      <c r="U68" s="20">
        <f t="shared" si="38"/>
        <v>7.301</v>
      </c>
      <c r="V68" s="3"/>
      <c r="W68" s="20">
        <f t="shared" si="57"/>
        <v>7.105427357601002E-14</v>
      </c>
      <c r="X68" s="20">
        <f t="shared" si="39"/>
        <v>0</v>
      </c>
      <c r="Y68" s="20">
        <f t="shared" si="40"/>
        <v>0</v>
      </c>
      <c r="Z68" s="3"/>
      <c r="AA68" s="21">
        <f t="shared" si="41"/>
        <v>51.24266134231817</v>
      </c>
      <c r="AB68" s="21">
        <f t="shared" si="42"/>
        <v>1.0256359060751647</v>
      </c>
      <c r="AC68" s="21">
        <f t="shared" si="43"/>
        <v>51.20311973544644</v>
      </c>
      <c r="AD68" s="3"/>
      <c r="AE68" s="21">
        <f t="shared" si="44"/>
        <v>262.3037740479608</v>
      </c>
      <c r="AF68" s="21">
        <f t="shared" si="45"/>
        <v>4.584543582704185</v>
      </c>
      <c r="AG68" s="21">
        <f t="shared" si="46"/>
        <v>273.46604355150686</v>
      </c>
      <c r="AH68" s="3"/>
      <c r="AI68" s="22">
        <f t="shared" si="47"/>
        <v>2.508</v>
      </c>
      <c r="AJ68" s="19">
        <f t="shared" si="48"/>
        <v>14.00968800000005</v>
      </c>
      <c r="AK68" s="23">
        <f t="shared" si="49"/>
        <v>0.2733989147521171</v>
      </c>
      <c r="AL68" s="3"/>
      <c r="AM68" s="24">
        <f t="shared" si="50"/>
        <v>1400.0000000000002</v>
      </c>
      <c r="AN68" s="24">
        <f t="shared" si="51"/>
        <v>11690.000000000002</v>
      </c>
      <c r="AO68" s="19">
        <f t="shared" si="52"/>
        <v>29.173816</v>
      </c>
      <c r="AP68" s="19">
        <f t="shared" si="53"/>
        <v>51.24266134231817</v>
      </c>
      <c r="AQ68" s="20">
        <f t="shared" si="54"/>
        <v>35.69571981285334</v>
      </c>
      <c r="AR68" s="23">
        <f t="shared" si="55"/>
        <v>0.6966015987029627</v>
      </c>
      <c r="AT68" s="19">
        <f t="shared" si="56"/>
        <v>2.5403000000000002</v>
      </c>
    </row>
    <row r="69" spans="1:46" ht="15">
      <c r="A69">
        <v>1950</v>
      </c>
      <c r="B69">
        <v>827</v>
      </c>
      <c r="C69">
        <v>628</v>
      </c>
      <c r="D69">
        <v>842</v>
      </c>
      <c r="E69">
        <v>661</v>
      </c>
      <c r="F69">
        <v>516</v>
      </c>
      <c r="G69">
        <v>660</v>
      </c>
      <c r="H69">
        <v>2688</v>
      </c>
      <c r="I69" s="18"/>
      <c r="J69" s="18"/>
      <c r="K69" s="3"/>
      <c r="L69" s="19">
        <f aca="true" t="shared" si="58" ref="L69:L100">L68+0.1</f>
        <v>6.499999999999993</v>
      </c>
      <c r="M69" s="19">
        <f aca="true" t="shared" si="59" ref="M69:M100">A69*0.0133</f>
        <v>25.935000000000002</v>
      </c>
      <c r="N69" s="20">
        <f aca="true" t="shared" si="60" ref="N69:N100">(M69-M68)*10</f>
        <v>5.32</v>
      </c>
      <c r="O69" s="20">
        <f aca="true" t="shared" si="61" ref="O69:O100">N69*3.6</f>
        <v>19.152</v>
      </c>
      <c r="P69" s="20">
        <f aca="true" t="shared" si="62" ref="P69:P100">(B69*5/1023)*80/47</f>
        <v>6.880056571202762</v>
      </c>
      <c r="Q69" s="20">
        <f aca="true" t="shared" si="63" ref="Q69:Q100">(C69*5/1023)*80/47</f>
        <v>5.224516960961711</v>
      </c>
      <c r="R69" s="20">
        <f aca="true" t="shared" si="64" ref="R69:R100">(D69*5/1023)*80/47</f>
        <v>7.0048459890601285</v>
      </c>
      <c r="S69" s="20">
        <f aca="true" t="shared" si="65" ref="S69:S100">(E69-512)*49/1000</f>
        <v>7.301</v>
      </c>
      <c r="T69" s="20">
        <f aca="true" t="shared" si="66" ref="T69:T100">(F69-512)*49/1000</f>
        <v>0.196</v>
      </c>
      <c r="U69" s="20">
        <f aca="true" t="shared" si="67" ref="U69:U100">(G69-512)*49/1000</f>
        <v>7.252</v>
      </c>
      <c r="V69" s="3"/>
      <c r="W69" s="20">
        <f t="shared" si="57"/>
        <v>-0.5320000000000391</v>
      </c>
      <c r="X69" s="20">
        <f aca="true" t="shared" si="68" ref="X69:X100">(I69-$I$5)/16.6</f>
        <v>0</v>
      </c>
      <c r="Y69" s="20">
        <f aca="true" t="shared" si="69" ref="Y69:Y100">(J69-$J$5)/16.6</f>
        <v>0</v>
      </c>
      <c r="Z69" s="3"/>
      <c r="AA69" s="21">
        <f aca="true" t="shared" si="70" ref="AA69:AA100">S69*P69</f>
        <v>50.231293026351366</v>
      </c>
      <c r="AB69" s="21">
        <f aca="true" t="shared" si="71" ref="AB69:AB100">T69*Q69</f>
        <v>1.0240053243484952</v>
      </c>
      <c r="AC69" s="21">
        <f aca="true" t="shared" si="72" ref="AC69:AC100">U69*R69</f>
        <v>50.79914311266405</v>
      </c>
      <c r="AD69" s="3"/>
      <c r="AE69" s="21">
        <f aca="true" t="shared" si="73" ref="AE69:AE100">AA69*0.1+AE68</f>
        <v>267.32690335059596</v>
      </c>
      <c r="AF69" s="21">
        <f aca="true" t="shared" si="74" ref="AF69:AF100">AB69*0.1+AF68</f>
        <v>4.686944115139035</v>
      </c>
      <c r="AG69" s="21">
        <f aca="true" t="shared" si="75" ref="AG69:AG100">AC69*0.1+AG68</f>
        <v>278.54595786277326</v>
      </c>
      <c r="AH69" s="3"/>
      <c r="AI69" s="22">
        <f aca="true" t="shared" si="76" ref="AI69:AI100">H69/1000</f>
        <v>2.688</v>
      </c>
      <c r="AJ69" s="19">
        <f aca="true" t="shared" si="77" ref="AJ69:AJ100">AI69*N69</f>
        <v>14.300160000000002</v>
      </c>
      <c r="AK69" s="23">
        <f aca="true" t="shared" si="78" ref="AK69:AK100">IF(AA69=0,0,AJ69/AA69)</f>
        <v>0.28468628097027343</v>
      </c>
      <c r="AL69" s="3"/>
      <c r="AM69" s="24">
        <f aca="true" t="shared" si="79" ref="AM69:AM100">((A69-A68)/18)*10*60</f>
        <v>1333.3333333333333</v>
      </c>
      <c r="AN69" s="24">
        <f aca="true" t="shared" si="80" ref="AN69:AN100">AM69*8.35</f>
        <v>11133.333333333332</v>
      </c>
      <c r="AO69" s="19">
        <f aca="true" t="shared" si="81" ref="AO69:AO100">S69*3.917</f>
        <v>28.598017</v>
      </c>
      <c r="AP69" s="19">
        <f aca="true" t="shared" si="82" ref="AP69:AP100">P69*S69</f>
        <v>50.231293026351366</v>
      </c>
      <c r="AQ69" s="20">
        <f aca="true" t="shared" si="83" ref="AQ69:AQ100">AO69*3.14*AN69/30/1000</f>
        <v>33.32495145435555</v>
      </c>
      <c r="AR69" s="23">
        <f aca="true" t="shared" si="84" ref="AR69:AR100">IF(AP69=0,0,AQ69/AP69)</f>
        <v>0.6634300940028213</v>
      </c>
      <c r="AT69" s="19">
        <f aca="true" t="shared" si="85" ref="AT69:AT100">M69/10</f>
        <v>2.5935</v>
      </c>
    </row>
    <row r="70" spans="1:46" ht="15">
      <c r="A70">
        <v>1990</v>
      </c>
      <c r="B70">
        <v>825</v>
      </c>
      <c r="C70">
        <v>626</v>
      </c>
      <c r="D70">
        <v>839</v>
      </c>
      <c r="E70">
        <v>665</v>
      </c>
      <c r="F70">
        <v>516</v>
      </c>
      <c r="G70">
        <v>664</v>
      </c>
      <c r="H70">
        <v>3046</v>
      </c>
      <c r="I70" s="18"/>
      <c r="J70" s="18"/>
      <c r="K70" s="3"/>
      <c r="L70" s="19">
        <f t="shared" si="58"/>
        <v>6.5999999999999925</v>
      </c>
      <c r="M70" s="19">
        <f t="shared" si="59"/>
        <v>26.467000000000002</v>
      </c>
      <c r="N70" s="20">
        <f t="shared" si="60"/>
        <v>5.32</v>
      </c>
      <c r="O70" s="20">
        <f t="shared" si="61"/>
        <v>19.152</v>
      </c>
      <c r="P70" s="20">
        <f t="shared" si="62"/>
        <v>6.863417982155113</v>
      </c>
      <c r="Q70" s="20">
        <f t="shared" si="63"/>
        <v>5.207878371914061</v>
      </c>
      <c r="R70" s="20">
        <f t="shared" si="64"/>
        <v>6.979888105488655</v>
      </c>
      <c r="S70" s="20">
        <f t="shared" si="65"/>
        <v>7.497</v>
      </c>
      <c r="T70" s="20">
        <f t="shared" si="66"/>
        <v>0.196</v>
      </c>
      <c r="U70" s="20">
        <f t="shared" si="67"/>
        <v>7.448</v>
      </c>
      <c r="V70" s="3"/>
      <c r="W70" s="20">
        <f t="shared" si="57"/>
        <v>-0.531999999999968</v>
      </c>
      <c r="X70" s="20">
        <f t="shared" si="68"/>
        <v>0</v>
      </c>
      <c r="Y70" s="20">
        <f t="shared" si="69"/>
        <v>0</v>
      </c>
      <c r="Z70" s="3"/>
      <c r="AA70" s="21">
        <f t="shared" si="70"/>
        <v>51.45504461221688</v>
      </c>
      <c r="AB70" s="21">
        <f t="shared" si="71"/>
        <v>1.020744160895156</v>
      </c>
      <c r="AC70" s="21">
        <f t="shared" si="72"/>
        <v>51.986206609679506</v>
      </c>
      <c r="AD70" s="3"/>
      <c r="AE70" s="21">
        <f t="shared" si="73"/>
        <v>272.4724078118176</v>
      </c>
      <c r="AF70" s="21">
        <f t="shared" si="74"/>
        <v>4.7890185312285505</v>
      </c>
      <c r="AG70" s="21">
        <f t="shared" si="75"/>
        <v>283.7445785237412</v>
      </c>
      <c r="AH70" s="3"/>
      <c r="AI70" s="22">
        <f t="shared" si="76"/>
        <v>3.046</v>
      </c>
      <c r="AJ70" s="19">
        <f t="shared" si="77"/>
        <v>16.20472</v>
      </c>
      <c r="AK70" s="23">
        <f t="shared" si="78"/>
        <v>0.31492966573295983</v>
      </c>
      <c r="AL70" s="3"/>
      <c r="AM70" s="24">
        <f t="shared" si="79"/>
        <v>1333.3333333333333</v>
      </c>
      <c r="AN70" s="24">
        <f t="shared" si="80"/>
        <v>11133.333333333332</v>
      </c>
      <c r="AO70" s="19">
        <f t="shared" si="81"/>
        <v>29.365748999999997</v>
      </c>
      <c r="AP70" s="19">
        <f t="shared" si="82"/>
        <v>51.45504461221688</v>
      </c>
      <c r="AQ70" s="20">
        <f t="shared" si="83"/>
        <v>34.21958102359999</v>
      </c>
      <c r="AR70" s="23">
        <f t="shared" si="84"/>
        <v>0.6650384093822221</v>
      </c>
      <c r="AT70" s="19">
        <f t="shared" si="85"/>
        <v>2.6467</v>
      </c>
    </row>
    <row r="71" spans="1:46" ht="15">
      <c r="A71">
        <v>2030</v>
      </c>
      <c r="B71">
        <v>821</v>
      </c>
      <c r="C71">
        <v>626</v>
      </c>
      <c r="D71">
        <v>837</v>
      </c>
      <c r="E71">
        <v>667</v>
      </c>
      <c r="F71">
        <v>516</v>
      </c>
      <c r="G71">
        <v>666</v>
      </c>
      <c r="H71">
        <v>3046</v>
      </c>
      <c r="I71" s="18"/>
      <c r="J71" s="18"/>
      <c r="K71" s="3"/>
      <c r="L71" s="19">
        <f t="shared" si="58"/>
        <v>6.699999999999992</v>
      </c>
      <c r="M71" s="19">
        <f t="shared" si="59"/>
        <v>26.999000000000002</v>
      </c>
      <c r="N71" s="20">
        <f t="shared" si="60"/>
        <v>5.32</v>
      </c>
      <c r="O71" s="20">
        <f t="shared" si="61"/>
        <v>19.152</v>
      </c>
      <c r="P71" s="20">
        <f t="shared" si="62"/>
        <v>6.830140804059815</v>
      </c>
      <c r="Q71" s="20">
        <f t="shared" si="63"/>
        <v>5.207878371914061</v>
      </c>
      <c r="R71" s="20">
        <f t="shared" si="64"/>
        <v>6.963249516441006</v>
      </c>
      <c r="S71" s="20">
        <f t="shared" si="65"/>
        <v>7.595</v>
      </c>
      <c r="T71" s="20">
        <f t="shared" si="66"/>
        <v>0.196</v>
      </c>
      <c r="U71" s="20">
        <f t="shared" si="67"/>
        <v>7.546</v>
      </c>
      <c r="V71" s="3"/>
      <c r="W71" s="20">
        <f t="shared" si="57"/>
        <v>-0.531999999999968</v>
      </c>
      <c r="X71" s="20">
        <f t="shared" si="68"/>
        <v>0</v>
      </c>
      <c r="Y71" s="20">
        <f t="shared" si="69"/>
        <v>0</v>
      </c>
      <c r="Z71" s="3"/>
      <c r="AA71" s="21">
        <f t="shared" si="70"/>
        <v>51.874919406834294</v>
      </c>
      <c r="AB71" s="21">
        <f t="shared" si="71"/>
        <v>1.020744160895156</v>
      </c>
      <c r="AC71" s="21">
        <f t="shared" si="72"/>
        <v>52.54468085106383</v>
      </c>
      <c r="AD71" s="3"/>
      <c r="AE71" s="21">
        <f t="shared" si="73"/>
        <v>277.659899752501</v>
      </c>
      <c r="AF71" s="21">
        <f t="shared" si="74"/>
        <v>4.891092947318066</v>
      </c>
      <c r="AG71" s="21">
        <f t="shared" si="75"/>
        <v>288.9990466088476</v>
      </c>
      <c r="AH71" s="3"/>
      <c r="AI71" s="22">
        <f t="shared" si="76"/>
        <v>3.046</v>
      </c>
      <c r="AJ71" s="19">
        <f t="shared" si="77"/>
        <v>16.20472</v>
      </c>
      <c r="AK71" s="23">
        <f t="shared" si="78"/>
        <v>0.3123806298938577</v>
      </c>
      <c r="AL71" s="3"/>
      <c r="AM71" s="24">
        <f t="shared" si="79"/>
        <v>1333.3333333333333</v>
      </c>
      <c r="AN71" s="24">
        <f t="shared" si="80"/>
        <v>11133.333333333332</v>
      </c>
      <c r="AO71" s="19">
        <f t="shared" si="81"/>
        <v>29.749615</v>
      </c>
      <c r="AP71" s="19">
        <f t="shared" si="82"/>
        <v>51.874919406834294</v>
      </c>
      <c r="AQ71" s="20">
        <f t="shared" si="83"/>
        <v>34.666895808222215</v>
      </c>
      <c r="AR71" s="23">
        <f t="shared" si="84"/>
        <v>0.6682785477957774</v>
      </c>
      <c r="AT71" s="19">
        <f t="shared" si="85"/>
        <v>2.6999000000000004</v>
      </c>
    </row>
    <row r="72" spans="1:46" ht="15">
      <c r="A72">
        <v>2070</v>
      </c>
      <c r="B72">
        <v>819</v>
      </c>
      <c r="C72">
        <v>624</v>
      </c>
      <c r="D72">
        <v>835</v>
      </c>
      <c r="E72">
        <v>668</v>
      </c>
      <c r="F72">
        <v>516</v>
      </c>
      <c r="G72">
        <v>669</v>
      </c>
      <c r="H72">
        <v>3405</v>
      </c>
      <c r="I72" s="18"/>
      <c r="J72" s="18"/>
      <c r="K72" s="3"/>
      <c r="L72" s="19">
        <f t="shared" si="58"/>
        <v>6.799999999999992</v>
      </c>
      <c r="M72" s="19">
        <f t="shared" si="59"/>
        <v>27.531000000000002</v>
      </c>
      <c r="N72" s="20">
        <f t="shared" si="60"/>
        <v>5.32</v>
      </c>
      <c r="O72" s="20">
        <f t="shared" si="61"/>
        <v>19.152</v>
      </c>
      <c r="P72" s="20">
        <f t="shared" si="62"/>
        <v>6.813502215012167</v>
      </c>
      <c r="Q72" s="20">
        <f t="shared" si="63"/>
        <v>5.191239782866413</v>
      </c>
      <c r="R72" s="20">
        <f t="shared" si="64"/>
        <v>6.946610927393357</v>
      </c>
      <c r="S72" s="20">
        <f t="shared" si="65"/>
        <v>7.644</v>
      </c>
      <c r="T72" s="20">
        <f t="shared" si="66"/>
        <v>0.196</v>
      </c>
      <c r="U72" s="20">
        <f t="shared" si="67"/>
        <v>7.693</v>
      </c>
      <c r="V72" s="3"/>
      <c r="W72" s="20">
        <f t="shared" si="57"/>
        <v>0</v>
      </c>
      <c r="X72" s="20">
        <f t="shared" si="68"/>
        <v>0</v>
      </c>
      <c r="Y72" s="20">
        <f t="shared" si="69"/>
        <v>0</v>
      </c>
      <c r="Z72" s="3"/>
      <c r="AA72" s="21">
        <f t="shared" si="70"/>
        <v>52.08241093155301</v>
      </c>
      <c r="AB72" s="21">
        <f t="shared" si="71"/>
        <v>1.017482997441817</v>
      </c>
      <c r="AC72" s="21">
        <f t="shared" si="72"/>
        <v>53.44027786443709</v>
      </c>
      <c r="AD72" s="3"/>
      <c r="AE72" s="21">
        <f t="shared" si="73"/>
        <v>282.86814084565634</v>
      </c>
      <c r="AF72" s="21">
        <f t="shared" si="74"/>
        <v>4.992841247062248</v>
      </c>
      <c r="AG72" s="21">
        <f t="shared" si="75"/>
        <v>294.3430743952913</v>
      </c>
      <c r="AH72" s="3"/>
      <c r="AI72" s="22">
        <f t="shared" si="76"/>
        <v>3.405</v>
      </c>
      <c r="AJ72" s="19">
        <f t="shared" si="77"/>
        <v>18.1146</v>
      </c>
      <c r="AK72" s="23">
        <f t="shared" si="78"/>
        <v>0.3478064796924687</v>
      </c>
      <c r="AL72" s="3"/>
      <c r="AM72" s="24">
        <f t="shared" si="79"/>
        <v>1333.3333333333333</v>
      </c>
      <c r="AN72" s="24">
        <f t="shared" si="80"/>
        <v>11133.333333333332</v>
      </c>
      <c r="AO72" s="19">
        <f t="shared" si="81"/>
        <v>29.941547999999997</v>
      </c>
      <c r="AP72" s="19">
        <f t="shared" si="82"/>
        <v>52.08241093155301</v>
      </c>
      <c r="AQ72" s="20">
        <f t="shared" si="83"/>
        <v>34.89055320053333</v>
      </c>
      <c r="AR72" s="23">
        <f t="shared" si="84"/>
        <v>0.6699104856414326</v>
      </c>
      <c r="AT72" s="19">
        <f t="shared" si="85"/>
        <v>2.7531000000000003</v>
      </c>
    </row>
    <row r="73" spans="1:46" ht="15">
      <c r="A73">
        <v>2110</v>
      </c>
      <c r="B73">
        <v>821</v>
      </c>
      <c r="C73">
        <v>625</v>
      </c>
      <c r="D73">
        <v>833</v>
      </c>
      <c r="E73">
        <v>671</v>
      </c>
      <c r="F73">
        <v>517</v>
      </c>
      <c r="G73">
        <v>670</v>
      </c>
      <c r="H73">
        <v>3584</v>
      </c>
      <c r="I73" s="18"/>
      <c r="J73" s="18"/>
      <c r="K73" s="3"/>
      <c r="L73" s="19">
        <f t="shared" si="58"/>
        <v>6.8999999999999915</v>
      </c>
      <c r="M73" s="19">
        <f t="shared" si="59"/>
        <v>28.063000000000002</v>
      </c>
      <c r="N73" s="20">
        <f t="shared" si="60"/>
        <v>5.32</v>
      </c>
      <c r="O73" s="20">
        <f t="shared" si="61"/>
        <v>19.152</v>
      </c>
      <c r="P73" s="20">
        <f t="shared" si="62"/>
        <v>6.830140804059815</v>
      </c>
      <c r="Q73" s="20">
        <f t="shared" si="63"/>
        <v>5.199559077390237</v>
      </c>
      <c r="R73" s="20">
        <f t="shared" si="64"/>
        <v>6.929972338345708</v>
      </c>
      <c r="S73" s="20">
        <f t="shared" si="65"/>
        <v>7.791</v>
      </c>
      <c r="T73" s="20">
        <f t="shared" si="66"/>
        <v>0.245</v>
      </c>
      <c r="U73" s="20">
        <f t="shared" si="67"/>
        <v>7.742</v>
      </c>
      <c r="V73" s="3"/>
      <c r="W73" s="20">
        <f aca="true" t="shared" si="86" ref="W73:W104">(N73-N68)*2</f>
        <v>-0.5320000000000391</v>
      </c>
      <c r="X73" s="20">
        <f t="shared" si="68"/>
        <v>0</v>
      </c>
      <c r="Y73" s="20">
        <f t="shared" si="69"/>
        <v>0</v>
      </c>
      <c r="Z73" s="3"/>
      <c r="AA73" s="21">
        <f t="shared" si="70"/>
        <v>53.21362700443002</v>
      </c>
      <c r="AB73" s="21">
        <f t="shared" si="71"/>
        <v>1.273891973960608</v>
      </c>
      <c r="AC73" s="21">
        <f t="shared" si="72"/>
        <v>53.65184584347247</v>
      </c>
      <c r="AD73" s="3"/>
      <c r="AE73" s="21">
        <f t="shared" si="73"/>
        <v>288.18950354609933</v>
      </c>
      <c r="AF73" s="21">
        <f t="shared" si="74"/>
        <v>5.1202304444583095</v>
      </c>
      <c r="AG73" s="21">
        <f t="shared" si="75"/>
        <v>299.7082589796386</v>
      </c>
      <c r="AH73" s="3"/>
      <c r="AI73" s="22">
        <f t="shared" si="76"/>
        <v>3.584</v>
      </c>
      <c r="AJ73" s="19">
        <f t="shared" si="77"/>
        <v>19.06688</v>
      </c>
      <c r="AK73" s="23">
        <f t="shared" si="78"/>
        <v>0.3583082205317951</v>
      </c>
      <c r="AL73" s="3"/>
      <c r="AM73" s="24">
        <f t="shared" si="79"/>
        <v>1333.3333333333333</v>
      </c>
      <c r="AN73" s="24">
        <f t="shared" si="80"/>
        <v>11133.333333333332</v>
      </c>
      <c r="AO73" s="19">
        <f t="shared" si="81"/>
        <v>30.517347</v>
      </c>
      <c r="AP73" s="19">
        <f t="shared" si="82"/>
        <v>53.21362700443002</v>
      </c>
      <c r="AQ73" s="20">
        <f t="shared" si="83"/>
        <v>35.56152537746667</v>
      </c>
      <c r="AR73" s="23">
        <f t="shared" si="84"/>
        <v>0.6682785477957777</v>
      </c>
      <c r="AT73" s="19">
        <f t="shared" si="85"/>
        <v>2.8063000000000002</v>
      </c>
    </row>
    <row r="74" spans="1:46" ht="15">
      <c r="A74">
        <v>2148</v>
      </c>
      <c r="B74">
        <v>814</v>
      </c>
      <c r="C74">
        <v>624</v>
      </c>
      <c r="D74">
        <v>831</v>
      </c>
      <c r="E74">
        <v>674</v>
      </c>
      <c r="F74">
        <v>515</v>
      </c>
      <c r="G74">
        <v>675</v>
      </c>
      <c r="H74">
        <v>3405</v>
      </c>
      <c r="I74" s="18"/>
      <c r="J74" s="18"/>
      <c r="K74" s="3"/>
      <c r="L74" s="19">
        <f t="shared" si="58"/>
        <v>6.999999999999991</v>
      </c>
      <c r="M74" s="19">
        <f t="shared" si="59"/>
        <v>28.568400000000004</v>
      </c>
      <c r="N74" s="20">
        <f t="shared" si="60"/>
        <v>5.054000000000016</v>
      </c>
      <c r="O74" s="20">
        <f t="shared" si="61"/>
        <v>18.19440000000006</v>
      </c>
      <c r="P74" s="20">
        <f t="shared" si="62"/>
        <v>6.771905742393044</v>
      </c>
      <c r="Q74" s="20">
        <f t="shared" si="63"/>
        <v>5.191239782866413</v>
      </c>
      <c r="R74" s="20">
        <f t="shared" si="64"/>
        <v>6.91333374929806</v>
      </c>
      <c r="S74" s="20">
        <f t="shared" si="65"/>
        <v>7.938</v>
      </c>
      <c r="T74" s="20">
        <f t="shared" si="66"/>
        <v>0.147</v>
      </c>
      <c r="U74" s="20">
        <f t="shared" si="67"/>
        <v>7.987</v>
      </c>
      <c r="V74" s="3"/>
      <c r="W74" s="20">
        <f t="shared" si="86"/>
        <v>-0.531999999999968</v>
      </c>
      <c r="X74" s="20">
        <f t="shared" si="68"/>
        <v>0</v>
      </c>
      <c r="Y74" s="20">
        <f t="shared" si="69"/>
        <v>0</v>
      </c>
      <c r="Z74" s="3"/>
      <c r="AA74" s="21">
        <f t="shared" si="70"/>
        <v>53.755387783115985</v>
      </c>
      <c r="AB74" s="21">
        <f t="shared" si="71"/>
        <v>0.7631122480813627</v>
      </c>
      <c r="AC74" s="21">
        <f t="shared" si="72"/>
        <v>55.216796655643606</v>
      </c>
      <c r="AD74" s="3"/>
      <c r="AE74" s="21">
        <f t="shared" si="73"/>
        <v>293.5650423244109</v>
      </c>
      <c r="AF74" s="21">
        <f t="shared" si="74"/>
        <v>5.196541669266446</v>
      </c>
      <c r="AG74" s="21">
        <f t="shared" si="75"/>
        <v>305.22993864520294</v>
      </c>
      <c r="AH74" s="3"/>
      <c r="AI74" s="22">
        <f t="shared" si="76"/>
        <v>3.405</v>
      </c>
      <c r="AJ74" s="19">
        <f t="shared" si="77"/>
        <v>17.208870000000054</v>
      </c>
      <c r="AK74" s="23">
        <f t="shared" si="78"/>
        <v>0.3201329338266849</v>
      </c>
      <c r="AL74" s="3"/>
      <c r="AM74" s="24">
        <f t="shared" si="79"/>
        <v>1266.6666666666667</v>
      </c>
      <c r="AN74" s="24">
        <f t="shared" si="80"/>
        <v>10576.666666666666</v>
      </c>
      <c r="AO74" s="19">
        <f t="shared" si="81"/>
        <v>31.093145999999997</v>
      </c>
      <c r="AP74" s="19">
        <f t="shared" si="82"/>
        <v>53.755387783115985</v>
      </c>
      <c r="AQ74" s="20">
        <f t="shared" si="83"/>
        <v>34.42087267668</v>
      </c>
      <c r="AR74" s="23">
        <f t="shared" si="84"/>
        <v>0.6403241441686938</v>
      </c>
      <c r="AT74" s="19">
        <f t="shared" si="85"/>
        <v>2.8568400000000005</v>
      </c>
    </row>
    <row r="75" spans="1:46" ht="15">
      <c r="A75">
        <v>2188</v>
      </c>
      <c r="B75">
        <v>814</v>
      </c>
      <c r="C75">
        <v>622</v>
      </c>
      <c r="D75">
        <v>831</v>
      </c>
      <c r="E75">
        <v>678</v>
      </c>
      <c r="F75">
        <v>517</v>
      </c>
      <c r="G75">
        <v>673</v>
      </c>
      <c r="H75">
        <v>3046</v>
      </c>
      <c r="I75" s="18"/>
      <c r="J75" s="18"/>
      <c r="K75" s="3"/>
      <c r="L75" s="19">
        <f t="shared" si="58"/>
        <v>7.099999999999991</v>
      </c>
      <c r="M75" s="19">
        <f t="shared" si="59"/>
        <v>29.100400000000004</v>
      </c>
      <c r="N75" s="20">
        <f t="shared" si="60"/>
        <v>5.32</v>
      </c>
      <c r="O75" s="20">
        <f t="shared" si="61"/>
        <v>19.152</v>
      </c>
      <c r="P75" s="20">
        <f t="shared" si="62"/>
        <v>6.771905742393044</v>
      </c>
      <c r="Q75" s="20">
        <f t="shared" si="63"/>
        <v>5.174601193818764</v>
      </c>
      <c r="R75" s="20">
        <f t="shared" si="64"/>
        <v>6.91333374929806</v>
      </c>
      <c r="S75" s="20">
        <f t="shared" si="65"/>
        <v>8.134</v>
      </c>
      <c r="T75" s="20">
        <f t="shared" si="66"/>
        <v>0.245</v>
      </c>
      <c r="U75" s="20">
        <f t="shared" si="67"/>
        <v>7.889</v>
      </c>
      <c r="V75" s="3"/>
      <c r="W75" s="20">
        <f t="shared" si="86"/>
        <v>0</v>
      </c>
      <c r="X75" s="20">
        <f t="shared" si="68"/>
        <v>0</v>
      </c>
      <c r="Y75" s="20">
        <f t="shared" si="69"/>
        <v>0</v>
      </c>
      <c r="Z75" s="3"/>
      <c r="AA75" s="21">
        <f t="shared" si="70"/>
        <v>55.08268130862503</v>
      </c>
      <c r="AB75" s="21">
        <f t="shared" si="71"/>
        <v>1.267777292485597</v>
      </c>
      <c r="AC75" s="21">
        <f t="shared" si="72"/>
        <v>54.53928994821239</v>
      </c>
      <c r="AD75" s="3"/>
      <c r="AE75" s="21">
        <f t="shared" si="73"/>
        <v>299.07331045527343</v>
      </c>
      <c r="AF75" s="21">
        <f t="shared" si="74"/>
        <v>5.323319398515006</v>
      </c>
      <c r="AG75" s="21">
        <f t="shared" si="75"/>
        <v>310.6838676400242</v>
      </c>
      <c r="AH75" s="3"/>
      <c r="AI75" s="22">
        <f t="shared" si="76"/>
        <v>3.046</v>
      </c>
      <c r="AJ75" s="19">
        <f t="shared" si="77"/>
        <v>16.20472</v>
      </c>
      <c r="AK75" s="23">
        <f t="shared" si="78"/>
        <v>0.29418901939805553</v>
      </c>
      <c r="AL75" s="3"/>
      <c r="AM75" s="24">
        <f t="shared" si="79"/>
        <v>1333.3333333333333</v>
      </c>
      <c r="AN75" s="24">
        <f t="shared" si="80"/>
        <v>11133.333333333332</v>
      </c>
      <c r="AO75" s="19">
        <f t="shared" si="81"/>
        <v>31.860878</v>
      </c>
      <c r="AP75" s="19">
        <f t="shared" si="82"/>
        <v>55.08268130862503</v>
      </c>
      <c r="AQ75" s="20">
        <f t="shared" si="83"/>
        <v>37.12712712364444</v>
      </c>
      <c r="AR75" s="23">
        <f t="shared" si="84"/>
        <v>0.6740254149144144</v>
      </c>
      <c r="AT75" s="19">
        <f t="shared" si="85"/>
        <v>2.9100400000000004</v>
      </c>
    </row>
    <row r="76" spans="1:46" ht="15">
      <c r="A76">
        <v>2228</v>
      </c>
      <c r="B76">
        <v>812</v>
      </c>
      <c r="C76">
        <v>623</v>
      </c>
      <c r="D76">
        <v>830</v>
      </c>
      <c r="E76">
        <v>675</v>
      </c>
      <c r="F76">
        <v>515</v>
      </c>
      <c r="G76">
        <v>674</v>
      </c>
      <c r="H76">
        <v>3046</v>
      </c>
      <c r="I76" s="18"/>
      <c r="J76" s="18"/>
      <c r="K76" s="3"/>
      <c r="L76" s="19">
        <f t="shared" si="58"/>
        <v>7.19999999999999</v>
      </c>
      <c r="M76" s="19">
        <f t="shared" si="59"/>
        <v>29.632400000000004</v>
      </c>
      <c r="N76" s="20">
        <f t="shared" si="60"/>
        <v>5.32</v>
      </c>
      <c r="O76" s="20">
        <f t="shared" si="61"/>
        <v>19.152</v>
      </c>
      <c r="P76" s="20">
        <f t="shared" si="62"/>
        <v>6.755267153345397</v>
      </c>
      <c r="Q76" s="20">
        <f t="shared" si="63"/>
        <v>5.182920488342589</v>
      </c>
      <c r="R76" s="20">
        <f t="shared" si="64"/>
        <v>6.905014454774235</v>
      </c>
      <c r="S76" s="20">
        <f t="shared" si="65"/>
        <v>7.987</v>
      </c>
      <c r="T76" s="20">
        <f t="shared" si="66"/>
        <v>0.147</v>
      </c>
      <c r="U76" s="20">
        <f t="shared" si="67"/>
        <v>7.938</v>
      </c>
      <c r="V76" s="3"/>
      <c r="W76" s="20">
        <f t="shared" si="86"/>
        <v>0</v>
      </c>
      <c r="X76" s="20">
        <f t="shared" si="68"/>
        <v>0</v>
      </c>
      <c r="Y76" s="20">
        <f t="shared" si="69"/>
        <v>0</v>
      </c>
      <c r="Z76" s="3"/>
      <c r="AA76" s="21">
        <f t="shared" si="70"/>
        <v>53.954318753769684</v>
      </c>
      <c r="AB76" s="21">
        <f t="shared" si="71"/>
        <v>0.7618893117863605</v>
      </c>
      <c r="AC76" s="21">
        <f t="shared" si="72"/>
        <v>54.812004741997875</v>
      </c>
      <c r="AD76" s="3"/>
      <c r="AE76" s="21">
        <f t="shared" si="73"/>
        <v>304.4687423306504</v>
      </c>
      <c r="AF76" s="21">
        <f t="shared" si="74"/>
        <v>5.399508329693641</v>
      </c>
      <c r="AG76" s="21">
        <f t="shared" si="75"/>
        <v>316.16506811422397</v>
      </c>
      <c r="AH76" s="3"/>
      <c r="AI76" s="22">
        <f t="shared" si="76"/>
        <v>3.046</v>
      </c>
      <c r="AJ76" s="19">
        <f t="shared" si="77"/>
        <v>16.20472</v>
      </c>
      <c r="AK76" s="23">
        <f t="shared" si="78"/>
        <v>0.30034148098418545</v>
      </c>
      <c r="AL76" s="3"/>
      <c r="AM76" s="24">
        <f t="shared" si="79"/>
        <v>1333.3333333333333</v>
      </c>
      <c r="AN76" s="24">
        <f t="shared" si="80"/>
        <v>11133.333333333332</v>
      </c>
      <c r="AO76" s="19">
        <f t="shared" si="81"/>
        <v>31.285079</v>
      </c>
      <c r="AP76" s="19">
        <f t="shared" si="82"/>
        <v>53.954318753769684</v>
      </c>
      <c r="AQ76" s="20">
        <f t="shared" si="83"/>
        <v>36.45615494671111</v>
      </c>
      <c r="AR76" s="23">
        <f t="shared" si="84"/>
        <v>0.6756855760348932</v>
      </c>
      <c r="AT76" s="19">
        <f t="shared" si="85"/>
        <v>2.9632400000000003</v>
      </c>
    </row>
    <row r="77" spans="1:46" ht="15">
      <c r="A77">
        <v>2266</v>
      </c>
      <c r="B77">
        <v>813</v>
      </c>
      <c r="C77">
        <v>622</v>
      </c>
      <c r="D77">
        <v>829</v>
      </c>
      <c r="E77">
        <v>679</v>
      </c>
      <c r="F77">
        <v>516</v>
      </c>
      <c r="G77">
        <v>675</v>
      </c>
      <c r="H77">
        <v>2688</v>
      </c>
      <c r="I77" s="18"/>
      <c r="J77" s="18"/>
      <c r="K77" s="3"/>
      <c r="L77" s="19">
        <f t="shared" si="58"/>
        <v>7.29999999999999</v>
      </c>
      <c r="M77" s="19">
        <f t="shared" si="59"/>
        <v>30.137800000000002</v>
      </c>
      <c r="N77" s="20">
        <f t="shared" si="60"/>
        <v>5.053999999999981</v>
      </c>
      <c r="O77" s="20">
        <f t="shared" si="61"/>
        <v>18.19439999999993</v>
      </c>
      <c r="P77" s="20">
        <f t="shared" si="62"/>
        <v>6.76358644786922</v>
      </c>
      <c r="Q77" s="20">
        <f t="shared" si="63"/>
        <v>5.174601193818764</v>
      </c>
      <c r="R77" s="20">
        <f t="shared" si="64"/>
        <v>6.8966951602504105</v>
      </c>
      <c r="S77" s="20">
        <f t="shared" si="65"/>
        <v>8.183</v>
      </c>
      <c r="T77" s="20">
        <f t="shared" si="66"/>
        <v>0.196</v>
      </c>
      <c r="U77" s="20">
        <f t="shared" si="67"/>
        <v>7.987</v>
      </c>
      <c r="V77" s="3"/>
      <c r="W77" s="20">
        <f t="shared" si="86"/>
        <v>-0.5320000000000391</v>
      </c>
      <c r="X77" s="20">
        <f t="shared" si="68"/>
        <v>0</v>
      </c>
      <c r="Y77" s="20">
        <f t="shared" si="69"/>
        <v>0</v>
      </c>
      <c r="Z77" s="3"/>
      <c r="AA77" s="21">
        <f t="shared" si="70"/>
        <v>55.346427902913824</v>
      </c>
      <c r="AB77" s="21">
        <f t="shared" si="71"/>
        <v>1.0142218339884777</v>
      </c>
      <c r="AC77" s="21">
        <f t="shared" si="72"/>
        <v>55.08390424492003</v>
      </c>
      <c r="AD77" s="3"/>
      <c r="AE77" s="21">
        <f t="shared" si="73"/>
        <v>310.0033851209418</v>
      </c>
      <c r="AF77" s="21">
        <f t="shared" si="74"/>
        <v>5.500930513092489</v>
      </c>
      <c r="AG77" s="21">
        <f t="shared" si="75"/>
        <v>321.673458538716</v>
      </c>
      <c r="AH77" s="3"/>
      <c r="AI77" s="22">
        <f t="shared" si="76"/>
        <v>2.688</v>
      </c>
      <c r="AJ77" s="19">
        <f t="shared" si="77"/>
        <v>13.58515199999995</v>
      </c>
      <c r="AK77" s="23">
        <f t="shared" si="78"/>
        <v>0.24545670813354753</v>
      </c>
      <c r="AL77" s="3"/>
      <c r="AM77" s="24">
        <f t="shared" si="79"/>
        <v>1266.6666666666667</v>
      </c>
      <c r="AN77" s="24">
        <f t="shared" si="80"/>
        <v>10576.666666666666</v>
      </c>
      <c r="AO77" s="19">
        <f t="shared" si="81"/>
        <v>32.052811</v>
      </c>
      <c r="AP77" s="19">
        <f t="shared" si="82"/>
        <v>55.346427902913824</v>
      </c>
      <c r="AQ77" s="20">
        <f t="shared" si="83"/>
        <v>35.48324529015777</v>
      </c>
      <c r="AR77" s="23">
        <f t="shared" si="84"/>
        <v>0.6411117507420868</v>
      </c>
      <c r="AT77" s="19">
        <f t="shared" si="85"/>
        <v>3.01378</v>
      </c>
    </row>
    <row r="78" spans="1:46" ht="15">
      <c r="A78">
        <v>2306</v>
      </c>
      <c r="B78">
        <v>813</v>
      </c>
      <c r="C78">
        <v>621</v>
      </c>
      <c r="D78">
        <v>831</v>
      </c>
      <c r="E78">
        <v>674</v>
      </c>
      <c r="F78">
        <v>517</v>
      </c>
      <c r="G78">
        <v>673</v>
      </c>
      <c r="H78">
        <v>2688</v>
      </c>
      <c r="I78" s="18"/>
      <c r="J78" s="18"/>
      <c r="K78" s="3"/>
      <c r="L78" s="19">
        <f t="shared" si="58"/>
        <v>7.39999999999999</v>
      </c>
      <c r="M78" s="19">
        <f t="shared" si="59"/>
        <v>30.669800000000002</v>
      </c>
      <c r="N78" s="20">
        <f t="shared" si="60"/>
        <v>5.32</v>
      </c>
      <c r="O78" s="20">
        <f t="shared" si="61"/>
        <v>19.152</v>
      </c>
      <c r="P78" s="20">
        <f t="shared" si="62"/>
        <v>6.76358644786922</v>
      </c>
      <c r="Q78" s="20">
        <f t="shared" si="63"/>
        <v>5.1662818992949395</v>
      </c>
      <c r="R78" s="20">
        <f t="shared" si="64"/>
        <v>6.91333374929806</v>
      </c>
      <c r="S78" s="20">
        <f t="shared" si="65"/>
        <v>7.938</v>
      </c>
      <c r="T78" s="20">
        <f t="shared" si="66"/>
        <v>0.245</v>
      </c>
      <c r="U78" s="20">
        <f t="shared" si="67"/>
        <v>7.889</v>
      </c>
      <c r="V78" s="3"/>
      <c r="W78" s="20">
        <f t="shared" si="86"/>
        <v>0</v>
      </c>
      <c r="X78" s="20">
        <f t="shared" si="68"/>
        <v>0</v>
      </c>
      <c r="Y78" s="20">
        <f t="shared" si="69"/>
        <v>0</v>
      </c>
      <c r="Z78" s="3"/>
      <c r="AA78" s="21">
        <f t="shared" si="70"/>
        <v>53.689349223185864</v>
      </c>
      <c r="AB78" s="21">
        <f t="shared" si="71"/>
        <v>1.2657390653272602</v>
      </c>
      <c r="AC78" s="21">
        <f t="shared" si="72"/>
        <v>54.53928994821239</v>
      </c>
      <c r="AD78" s="3"/>
      <c r="AE78" s="21">
        <f t="shared" si="73"/>
        <v>315.3723200432604</v>
      </c>
      <c r="AF78" s="21">
        <f t="shared" si="74"/>
        <v>5.627504419625215</v>
      </c>
      <c r="AG78" s="21">
        <f t="shared" si="75"/>
        <v>327.1273875335372</v>
      </c>
      <c r="AH78" s="3"/>
      <c r="AI78" s="22">
        <f t="shared" si="76"/>
        <v>2.688</v>
      </c>
      <c r="AJ78" s="19">
        <f t="shared" si="77"/>
        <v>14.300160000000002</v>
      </c>
      <c r="AK78" s="23">
        <f t="shared" si="78"/>
        <v>0.2663500341670084</v>
      </c>
      <c r="AL78" s="3"/>
      <c r="AM78" s="24">
        <f t="shared" si="79"/>
        <v>1333.3333333333333</v>
      </c>
      <c r="AN78" s="24">
        <f t="shared" si="80"/>
        <v>11133.333333333332</v>
      </c>
      <c r="AO78" s="19">
        <f t="shared" si="81"/>
        <v>31.093145999999997</v>
      </c>
      <c r="AP78" s="19">
        <f t="shared" si="82"/>
        <v>53.689349223185864</v>
      </c>
      <c r="AQ78" s="20">
        <f t="shared" si="83"/>
        <v>36.2324975544</v>
      </c>
      <c r="AR78" s="23">
        <f t="shared" si="84"/>
        <v>0.6748544744653547</v>
      </c>
      <c r="AT78" s="19">
        <f t="shared" si="85"/>
        <v>3.06698</v>
      </c>
    </row>
    <row r="79" spans="1:46" ht="15">
      <c r="A79">
        <v>2346</v>
      </c>
      <c r="B79">
        <v>810</v>
      </c>
      <c r="C79">
        <v>622</v>
      </c>
      <c r="D79">
        <v>828</v>
      </c>
      <c r="E79">
        <v>679</v>
      </c>
      <c r="F79">
        <v>516</v>
      </c>
      <c r="G79">
        <v>677</v>
      </c>
      <c r="H79">
        <v>2688</v>
      </c>
      <c r="I79" s="18"/>
      <c r="J79" s="18"/>
      <c r="K79" s="3"/>
      <c r="L79" s="19">
        <f t="shared" si="58"/>
        <v>7.499999999999989</v>
      </c>
      <c r="M79" s="19">
        <f t="shared" si="59"/>
        <v>31.201800000000002</v>
      </c>
      <c r="N79" s="20">
        <f t="shared" si="60"/>
        <v>5.32</v>
      </c>
      <c r="O79" s="20">
        <f t="shared" si="61"/>
        <v>19.152</v>
      </c>
      <c r="P79" s="20">
        <f t="shared" si="62"/>
        <v>6.738628564297748</v>
      </c>
      <c r="Q79" s="20">
        <f t="shared" si="63"/>
        <v>5.174601193818764</v>
      </c>
      <c r="R79" s="20">
        <f t="shared" si="64"/>
        <v>6.888375865726586</v>
      </c>
      <c r="S79" s="20">
        <f t="shared" si="65"/>
        <v>8.183</v>
      </c>
      <c r="T79" s="20">
        <f t="shared" si="66"/>
        <v>0.196</v>
      </c>
      <c r="U79" s="20">
        <f t="shared" si="67"/>
        <v>8.085</v>
      </c>
      <c r="V79" s="3"/>
      <c r="W79" s="20">
        <f t="shared" si="86"/>
        <v>0.531999999999968</v>
      </c>
      <c r="X79" s="20">
        <f t="shared" si="68"/>
        <v>0</v>
      </c>
      <c r="Y79" s="20">
        <f t="shared" si="69"/>
        <v>0</v>
      </c>
      <c r="Z79" s="3"/>
      <c r="AA79" s="21">
        <f t="shared" si="70"/>
        <v>55.14219754164847</v>
      </c>
      <c r="AB79" s="21">
        <f t="shared" si="71"/>
        <v>1.0142218339884777</v>
      </c>
      <c r="AC79" s="21">
        <f t="shared" si="72"/>
        <v>55.692518874399454</v>
      </c>
      <c r="AD79" s="3"/>
      <c r="AE79" s="21">
        <f t="shared" si="73"/>
        <v>320.88653979742526</v>
      </c>
      <c r="AF79" s="21">
        <f t="shared" si="74"/>
        <v>5.728926603024062</v>
      </c>
      <c r="AG79" s="21">
        <f t="shared" si="75"/>
        <v>332.69663942097714</v>
      </c>
      <c r="AH79" s="3"/>
      <c r="AI79" s="22">
        <f t="shared" si="76"/>
        <v>2.688</v>
      </c>
      <c r="AJ79" s="19">
        <f t="shared" si="77"/>
        <v>14.300160000000002</v>
      </c>
      <c r="AK79" s="23">
        <f t="shared" si="78"/>
        <v>0.2593324284763806</v>
      </c>
      <c r="AL79" s="3"/>
      <c r="AM79" s="24">
        <f t="shared" si="79"/>
        <v>1333.3333333333333</v>
      </c>
      <c r="AN79" s="24">
        <f t="shared" si="80"/>
        <v>11133.333333333332</v>
      </c>
      <c r="AO79" s="19">
        <f t="shared" si="81"/>
        <v>32.052811</v>
      </c>
      <c r="AP79" s="19">
        <f t="shared" si="82"/>
        <v>55.14219754164847</v>
      </c>
      <c r="AQ79" s="20">
        <f t="shared" si="83"/>
        <v>37.35078451595556</v>
      </c>
      <c r="AR79" s="23">
        <f t="shared" si="84"/>
        <v>0.677353935481893</v>
      </c>
      <c r="AT79" s="19">
        <f t="shared" si="85"/>
        <v>3.1201800000000004</v>
      </c>
    </row>
    <row r="80" spans="1:46" ht="15">
      <c r="A80">
        <v>2384</v>
      </c>
      <c r="B80">
        <v>811</v>
      </c>
      <c r="C80">
        <v>620</v>
      </c>
      <c r="D80">
        <v>827</v>
      </c>
      <c r="E80">
        <v>676</v>
      </c>
      <c r="F80">
        <v>516</v>
      </c>
      <c r="G80">
        <v>674</v>
      </c>
      <c r="H80">
        <v>2688</v>
      </c>
      <c r="I80" s="18"/>
      <c r="J80" s="18"/>
      <c r="K80" s="3"/>
      <c r="L80" s="19">
        <f t="shared" si="58"/>
        <v>7.599999999999989</v>
      </c>
      <c r="M80" s="19">
        <f t="shared" si="59"/>
        <v>31.707200000000004</v>
      </c>
      <c r="N80" s="20">
        <f t="shared" si="60"/>
        <v>5.054000000000016</v>
      </c>
      <c r="O80" s="20">
        <f t="shared" si="61"/>
        <v>18.19440000000006</v>
      </c>
      <c r="P80" s="20">
        <f t="shared" si="62"/>
        <v>6.7469478588215726</v>
      </c>
      <c r="Q80" s="20">
        <f t="shared" si="63"/>
        <v>5.157962604771115</v>
      </c>
      <c r="R80" s="20">
        <f t="shared" si="64"/>
        <v>6.880056571202762</v>
      </c>
      <c r="S80" s="20">
        <f t="shared" si="65"/>
        <v>8.036</v>
      </c>
      <c r="T80" s="20">
        <f t="shared" si="66"/>
        <v>0.196</v>
      </c>
      <c r="U80" s="20">
        <f t="shared" si="67"/>
        <v>7.938</v>
      </c>
      <c r="V80" s="3"/>
      <c r="W80" s="20">
        <f t="shared" si="86"/>
        <v>-0.531999999999968</v>
      </c>
      <c r="X80" s="20">
        <f t="shared" si="68"/>
        <v>0</v>
      </c>
      <c r="Y80" s="20">
        <f t="shared" si="69"/>
        <v>0</v>
      </c>
      <c r="Z80" s="3"/>
      <c r="AA80" s="21">
        <f t="shared" si="70"/>
        <v>54.21847299349015</v>
      </c>
      <c r="AB80" s="21">
        <f t="shared" si="71"/>
        <v>1.0109606705351386</v>
      </c>
      <c r="AC80" s="21">
        <f t="shared" si="72"/>
        <v>54.61388906220753</v>
      </c>
      <c r="AD80" s="3"/>
      <c r="AE80" s="21">
        <f t="shared" si="73"/>
        <v>326.30838709677425</v>
      </c>
      <c r="AF80" s="21">
        <f t="shared" si="74"/>
        <v>5.830022670077576</v>
      </c>
      <c r="AG80" s="21">
        <f t="shared" si="75"/>
        <v>338.1580283271979</v>
      </c>
      <c r="AH80" s="3"/>
      <c r="AI80" s="22">
        <f t="shared" si="76"/>
        <v>2.688</v>
      </c>
      <c r="AJ80" s="19">
        <f t="shared" si="77"/>
        <v>13.585152000000045</v>
      </c>
      <c r="AK80" s="23">
        <f t="shared" si="78"/>
        <v>0.2505631614086803</v>
      </c>
      <c r="AL80" s="3"/>
      <c r="AM80" s="24">
        <f t="shared" si="79"/>
        <v>1266.6666666666667</v>
      </c>
      <c r="AN80" s="24">
        <f t="shared" si="80"/>
        <v>10576.666666666666</v>
      </c>
      <c r="AO80" s="19">
        <f t="shared" si="81"/>
        <v>31.477012</v>
      </c>
      <c r="AP80" s="19">
        <f t="shared" si="82"/>
        <v>54.21847299349015</v>
      </c>
      <c r="AQ80" s="20">
        <f t="shared" si="83"/>
        <v>34.84582172207111</v>
      </c>
      <c r="AR80" s="23">
        <f t="shared" si="84"/>
        <v>0.6426927908178997</v>
      </c>
      <c r="AT80" s="19">
        <f t="shared" si="85"/>
        <v>3.17072</v>
      </c>
    </row>
    <row r="81" spans="1:46" ht="15">
      <c r="A81">
        <v>2422</v>
      </c>
      <c r="B81">
        <v>815</v>
      </c>
      <c r="C81">
        <v>623</v>
      </c>
      <c r="D81">
        <v>830</v>
      </c>
      <c r="E81">
        <v>673</v>
      </c>
      <c r="F81">
        <v>516</v>
      </c>
      <c r="G81">
        <v>675</v>
      </c>
      <c r="H81">
        <v>2508</v>
      </c>
      <c r="I81" s="18"/>
      <c r="J81" s="18"/>
      <c r="K81" s="3"/>
      <c r="L81" s="19">
        <f t="shared" si="58"/>
        <v>7.699999999999989</v>
      </c>
      <c r="M81" s="19">
        <f t="shared" si="59"/>
        <v>32.2126</v>
      </c>
      <c r="N81" s="20">
        <f t="shared" si="60"/>
        <v>5.053999999999981</v>
      </c>
      <c r="O81" s="20">
        <f t="shared" si="61"/>
        <v>18.19439999999993</v>
      </c>
      <c r="P81" s="20">
        <f t="shared" si="62"/>
        <v>6.78022503691687</v>
      </c>
      <c r="Q81" s="20">
        <f t="shared" si="63"/>
        <v>5.182920488342589</v>
      </c>
      <c r="R81" s="20">
        <f t="shared" si="64"/>
        <v>6.905014454774235</v>
      </c>
      <c r="S81" s="20">
        <f t="shared" si="65"/>
        <v>7.889</v>
      </c>
      <c r="T81" s="20">
        <f t="shared" si="66"/>
        <v>0.196</v>
      </c>
      <c r="U81" s="20">
        <f t="shared" si="67"/>
        <v>7.987</v>
      </c>
      <c r="V81" s="3"/>
      <c r="W81" s="20">
        <f t="shared" si="86"/>
        <v>-0.5320000000000391</v>
      </c>
      <c r="X81" s="20">
        <f t="shared" si="68"/>
        <v>0</v>
      </c>
      <c r="Y81" s="20">
        <f t="shared" si="69"/>
        <v>0</v>
      </c>
      <c r="Z81" s="3"/>
      <c r="AA81" s="21">
        <f t="shared" si="70"/>
        <v>53.48919531623719</v>
      </c>
      <c r="AB81" s="21">
        <f t="shared" si="71"/>
        <v>1.0158524157151474</v>
      </c>
      <c r="AC81" s="21">
        <f t="shared" si="72"/>
        <v>55.15035045028181</v>
      </c>
      <c r="AD81" s="3"/>
      <c r="AE81" s="21">
        <f t="shared" si="73"/>
        <v>331.657306628398</v>
      </c>
      <c r="AF81" s="21">
        <f t="shared" si="74"/>
        <v>5.931607911649091</v>
      </c>
      <c r="AG81" s="21">
        <f t="shared" si="75"/>
        <v>343.67306337222607</v>
      </c>
      <c r="AH81" s="3"/>
      <c r="AI81" s="22">
        <f t="shared" si="76"/>
        <v>2.508</v>
      </c>
      <c r="AJ81" s="19">
        <f t="shared" si="77"/>
        <v>12.675431999999951</v>
      </c>
      <c r="AK81" s="23">
        <f t="shared" si="78"/>
        <v>0.23697182066510156</v>
      </c>
      <c r="AL81" s="3"/>
      <c r="AM81" s="24">
        <f t="shared" si="79"/>
        <v>1266.6666666666667</v>
      </c>
      <c r="AN81" s="24">
        <f t="shared" si="80"/>
        <v>10576.666666666666</v>
      </c>
      <c r="AO81" s="19">
        <f t="shared" si="81"/>
        <v>30.901213</v>
      </c>
      <c r="AP81" s="19">
        <f t="shared" si="82"/>
        <v>53.48919531623719</v>
      </c>
      <c r="AQ81" s="20">
        <f t="shared" si="83"/>
        <v>34.20839815398444</v>
      </c>
      <c r="AR81" s="23">
        <f t="shared" si="84"/>
        <v>0.6395384703721675</v>
      </c>
      <c r="AT81" s="19">
        <f t="shared" si="85"/>
        <v>3.22126</v>
      </c>
    </row>
    <row r="82" spans="1:46" ht="15">
      <c r="A82">
        <v>2462</v>
      </c>
      <c r="B82">
        <v>811</v>
      </c>
      <c r="C82">
        <v>620</v>
      </c>
      <c r="D82">
        <v>826</v>
      </c>
      <c r="E82">
        <v>683</v>
      </c>
      <c r="F82">
        <v>517</v>
      </c>
      <c r="G82">
        <v>677</v>
      </c>
      <c r="H82">
        <v>2688</v>
      </c>
      <c r="I82" s="18"/>
      <c r="J82" s="18"/>
      <c r="K82" s="3"/>
      <c r="L82" s="19">
        <f t="shared" si="58"/>
        <v>7.799999999999988</v>
      </c>
      <c r="M82" s="19">
        <f t="shared" si="59"/>
        <v>32.744600000000005</v>
      </c>
      <c r="N82" s="20">
        <f t="shared" si="60"/>
        <v>5.320000000000036</v>
      </c>
      <c r="O82" s="20">
        <f t="shared" si="61"/>
        <v>19.15200000000013</v>
      </c>
      <c r="P82" s="20">
        <f t="shared" si="62"/>
        <v>6.7469478588215726</v>
      </c>
      <c r="Q82" s="20">
        <f t="shared" si="63"/>
        <v>5.157962604771115</v>
      </c>
      <c r="R82" s="20">
        <f t="shared" si="64"/>
        <v>6.871737276678938</v>
      </c>
      <c r="S82" s="20">
        <f t="shared" si="65"/>
        <v>8.379</v>
      </c>
      <c r="T82" s="20">
        <f t="shared" si="66"/>
        <v>0.245</v>
      </c>
      <c r="U82" s="20">
        <f t="shared" si="67"/>
        <v>8.085</v>
      </c>
      <c r="V82" s="3"/>
      <c r="W82" s="20">
        <f t="shared" si="86"/>
        <v>0.5320000000001102</v>
      </c>
      <c r="X82" s="20">
        <f t="shared" si="68"/>
        <v>0</v>
      </c>
      <c r="Y82" s="20">
        <f t="shared" si="69"/>
        <v>0</v>
      </c>
      <c r="Z82" s="3"/>
      <c r="AA82" s="21">
        <f t="shared" si="70"/>
        <v>56.53267610906595</v>
      </c>
      <c r="AB82" s="21">
        <f t="shared" si="71"/>
        <v>1.2637008381689232</v>
      </c>
      <c r="AC82" s="21">
        <f t="shared" si="72"/>
        <v>55.55799588194922</v>
      </c>
      <c r="AD82" s="3"/>
      <c r="AE82" s="21">
        <f t="shared" si="73"/>
        <v>337.3105742393046</v>
      </c>
      <c r="AF82" s="21">
        <f t="shared" si="74"/>
        <v>6.057977995465984</v>
      </c>
      <c r="AG82" s="21">
        <f t="shared" si="75"/>
        <v>349.228862960421</v>
      </c>
      <c r="AH82" s="3"/>
      <c r="AI82" s="22">
        <f t="shared" si="76"/>
        <v>2.688</v>
      </c>
      <c r="AJ82" s="19">
        <f t="shared" si="77"/>
        <v>14.300160000000098</v>
      </c>
      <c r="AK82" s="23">
        <f t="shared" si="78"/>
        <v>0.25295388409371317</v>
      </c>
      <c r="AL82" s="3"/>
      <c r="AM82" s="24">
        <f t="shared" si="79"/>
        <v>1333.3333333333333</v>
      </c>
      <c r="AN82" s="24">
        <f t="shared" si="80"/>
        <v>11133.333333333332</v>
      </c>
      <c r="AO82" s="19">
        <f t="shared" si="81"/>
        <v>32.820542999999994</v>
      </c>
      <c r="AP82" s="19">
        <f t="shared" si="82"/>
        <v>56.53267610906595</v>
      </c>
      <c r="AQ82" s="20">
        <f t="shared" si="83"/>
        <v>38.24541408519999</v>
      </c>
      <c r="AR82" s="23">
        <f t="shared" si="84"/>
        <v>0.6765187271767363</v>
      </c>
      <c r="AT82" s="19">
        <f t="shared" si="85"/>
        <v>3.2744600000000004</v>
      </c>
    </row>
    <row r="83" spans="1:46" ht="15">
      <c r="A83">
        <v>2500</v>
      </c>
      <c r="B83">
        <v>808</v>
      </c>
      <c r="C83">
        <v>621</v>
      </c>
      <c r="D83">
        <v>826</v>
      </c>
      <c r="E83">
        <v>677</v>
      </c>
      <c r="F83">
        <v>515</v>
      </c>
      <c r="G83">
        <v>677</v>
      </c>
      <c r="H83">
        <v>2508</v>
      </c>
      <c r="I83" s="18"/>
      <c r="J83" s="18"/>
      <c r="K83" s="3"/>
      <c r="L83" s="19">
        <f t="shared" si="58"/>
        <v>7.899999999999988</v>
      </c>
      <c r="M83" s="19">
        <f t="shared" si="59"/>
        <v>33.25</v>
      </c>
      <c r="N83" s="20">
        <f t="shared" si="60"/>
        <v>5.053999999999945</v>
      </c>
      <c r="O83" s="20">
        <f t="shared" si="61"/>
        <v>18.194399999999803</v>
      </c>
      <c r="P83" s="20">
        <f t="shared" si="62"/>
        <v>6.721989975250099</v>
      </c>
      <c r="Q83" s="20">
        <f t="shared" si="63"/>
        <v>5.1662818992949395</v>
      </c>
      <c r="R83" s="20">
        <f t="shared" si="64"/>
        <v>6.871737276678938</v>
      </c>
      <c r="S83" s="20">
        <f t="shared" si="65"/>
        <v>8.085</v>
      </c>
      <c r="T83" s="20">
        <f t="shared" si="66"/>
        <v>0.147</v>
      </c>
      <c r="U83" s="20">
        <f t="shared" si="67"/>
        <v>8.085</v>
      </c>
      <c r="V83" s="3"/>
      <c r="W83" s="20">
        <f t="shared" si="86"/>
        <v>-0.5320000000001102</v>
      </c>
      <c r="X83" s="20">
        <f t="shared" si="68"/>
        <v>0</v>
      </c>
      <c r="Y83" s="20">
        <f t="shared" si="69"/>
        <v>0</v>
      </c>
      <c r="Z83" s="3"/>
      <c r="AA83" s="21">
        <f t="shared" si="70"/>
        <v>54.347288949897056</v>
      </c>
      <c r="AB83" s="21">
        <f t="shared" si="71"/>
        <v>0.759443439196356</v>
      </c>
      <c r="AC83" s="21">
        <f t="shared" si="72"/>
        <v>55.55799588194922</v>
      </c>
      <c r="AD83" s="3"/>
      <c r="AE83" s="21">
        <f t="shared" si="73"/>
        <v>342.74530313429426</v>
      </c>
      <c r="AF83" s="21">
        <f t="shared" si="74"/>
        <v>6.133922339385619</v>
      </c>
      <c r="AG83" s="21">
        <f t="shared" si="75"/>
        <v>354.7846625486159</v>
      </c>
      <c r="AH83" s="3"/>
      <c r="AI83" s="22">
        <f t="shared" si="76"/>
        <v>2.508</v>
      </c>
      <c r="AJ83" s="19">
        <f t="shared" si="77"/>
        <v>12.675431999999862</v>
      </c>
      <c r="AK83" s="23">
        <f t="shared" si="78"/>
        <v>0.2332302538896721</v>
      </c>
      <c r="AL83" s="3"/>
      <c r="AM83" s="24">
        <f t="shared" si="79"/>
        <v>1266.6666666666667</v>
      </c>
      <c r="AN83" s="24">
        <f t="shared" si="80"/>
        <v>10576.666666666666</v>
      </c>
      <c r="AO83" s="19">
        <f t="shared" si="81"/>
        <v>31.668945</v>
      </c>
      <c r="AP83" s="19">
        <f t="shared" si="82"/>
        <v>54.347288949897056</v>
      </c>
      <c r="AQ83" s="20">
        <f t="shared" si="83"/>
        <v>35.058296244766666</v>
      </c>
      <c r="AR83" s="23">
        <f t="shared" si="84"/>
        <v>0.645079026427372</v>
      </c>
      <c r="AT83" s="19">
        <f t="shared" si="85"/>
        <v>3.325</v>
      </c>
    </row>
    <row r="84" spans="1:46" ht="15">
      <c r="A84">
        <v>2540</v>
      </c>
      <c r="B84">
        <v>810</v>
      </c>
      <c r="C84">
        <v>620</v>
      </c>
      <c r="D84">
        <v>826</v>
      </c>
      <c r="E84">
        <v>675</v>
      </c>
      <c r="F84">
        <v>516</v>
      </c>
      <c r="G84">
        <v>672</v>
      </c>
      <c r="H84">
        <v>2688</v>
      </c>
      <c r="I84" s="18"/>
      <c r="J84" s="18"/>
      <c r="K84" s="3"/>
      <c r="L84" s="19">
        <f t="shared" si="58"/>
        <v>7.999999999999988</v>
      </c>
      <c r="M84" s="19">
        <f t="shared" si="59"/>
        <v>33.782000000000004</v>
      </c>
      <c r="N84" s="20">
        <f t="shared" si="60"/>
        <v>5.320000000000036</v>
      </c>
      <c r="O84" s="20">
        <f t="shared" si="61"/>
        <v>19.15200000000013</v>
      </c>
      <c r="P84" s="20">
        <f t="shared" si="62"/>
        <v>6.738628564297748</v>
      </c>
      <c r="Q84" s="20">
        <f t="shared" si="63"/>
        <v>5.157962604771115</v>
      </c>
      <c r="R84" s="20">
        <f t="shared" si="64"/>
        <v>6.871737276678938</v>
      </c>
      <c r="S84" s="20">
        <f t="shared" si="65"/>
        <v>7.987</v>
      </c>
      <c r="T84" s="20">
        <f t="shared" si="66"/>
        <v>0.196</v>
      </c>
      <c r="U84" s="20">
        <f t="shared" si="67"/>
        <v>7.84</v>
      </c>
      <c r="V84" s="3"/>
      <c r="W84" s="20">
        <f t="shared" si="86"/>
        <v>7.105427357601002E-14</v>
      </c>
      <c r="X84" s="20">
        <f t="shared" si="68"/>
        <v>0</v>
      </c>
      <c r="Y84" s="20">
        <f t="shared" si="69"/>
        <v>0</v>
      </c>
      <c r="Z84" s="3"/>
      <c r="AA84" s="21">
        <f t="shared" si="70"/>
        <v>53.82142634304612</v>
      </c>
      <c r="AB84" s="21">
        <f t="shared" si="71"/>
        <v>1.0109606705351386</v>
      </c>
      <c r="AC84" s="21">
        <f t="shared" si="72"/>
        <v>53.874420249162874</v>
      </c>
      <c r="AD84" s="3"/>
      <c r="AE84" s="21">
        <f t="shared" si="73"/>
        <v>348.1274457685989</v>
      </c>
      <c r="AF84" s="21">
        <f t="shared" si="74"/>
        <v>6.235018406439133</v>
      </c>
      <c r="AG84" s="21">
        <f t="shared" si="75"/>
        <v>360.17210457353224</v>
      </c>
      <c r="AH84" s="3"/>
      <c r="AI84" s="22">
        <f t="shared" si="76"/>
        <v>2.688</v>
      </c>
      <c r="AJ84" s="19">
        <f t="shared" si="77"/>
        <v>14.300160000000098</v>
      </c>
      <c r="AK84" s="23">
        <f t="shared" si="78"/>
        <v>0.26569641445126285</v>
      </c>
      <c r="AL84" s="3"/>
      <c r="AM84" s="24">
        <f t="shared" si="79"/>
        <v>1333.3333333333333</v>
      </c>
      <c r="AN84" s="24">
        <f t="shared" si="80"/>
        <v>11133.333333333332</v>
      </c>
      <c r="AO84" s="19">
        <f t="shared" si="81"/>
        <v>31.285079</v>
      </c>
      <c r="AP84" s="19">
        <f t="shared" si="82"/>
        <v>53.82142634304612</v>
      </c>
      <c r="AQ84" s="20">
        <f t="shared" si="83"/>
        <v>36.45615494671111</v>
      </c>
      <c r="AR84" s="23">
        <f t="shared" si="84"/>
        <v>0.6773539354818928</v>
      </c>
      <c r="AT84" s="19">
        <f t="shared" si="85"/>
        <v>3.3782000000000005</v>
      </c>
    </row>
    <row r="85" spans="1:46" ht="15">
      <c r="A85">
        <v>2578</v>
      </c>
      <c r="B85">
        <v>813</v>
      </c>
      <c r="C85">
        <v>620</v>
      </c>
      <c r="D85">
        <v>827</v>
      </c>
      <c r="E85">
        <v>676</v>
      </c>
      <c r="F85">
        <v>517</v>
      </c>
      <c r="G85">
        <v>674</v>
      </c>
      <c r="H85">
        <v>2508</v>
      </c>
      <c r="I85" s="18"/>
      <c r="J85" s="18"/>
      <c r="K85" s="3"/>
      <c r="L85" s="19">
        <f t="shared" si="58"/>
        <v>8.099999999999987</v>
      </c>
      <c r="M85" s="19">
        <f t="shared" si="59"/>
        <v>34.287400000000005</v>
      </c>
      <c r="N85" s="20">
        <f t="shared" si="60"/>
        <v>5.054000000000016</v>
      </c>
      <c r="O85" s="20">
        <f t="shared" si="61"/>
        <v>18.19440000000006</v>
      </c>
      <c r="P85" s="20">
        <f t="shared" si="62"/>
        <v>6.76358644786922</v>
      </c>
      <c r="Q85" s="20">
        <f t="shared" si="63"/>
        <v>5.157962604771115</v>
      </c>
      <c r="R85" s="20">
        <f t="shared" si="64"/>
        <v>6.880056571202762</v>
      </c>
      <c r="S85" s="20">
        <f t="shared" si="65"/>
        <v>8.036</v>
      </c>
      <c r="T85" s="20">
        <f t="shared" si="66"/>
        <v>0.245</v>
      </c>
      <c r="U85" s="20">
        <f t="shared" si="67"/>
        <v>7.938</v>
      </c>
      <c r="V85" s="3"/>
      <c r="W85" s="20">
        <f t="shared" si="86"/>
        <v>0</v>
      </c>
      <c r="X85" s="20">
        <f t="shared" si="68"/>
        <v>0</v>
      </c>
      <c r="Y85" s="20">
        <f t="shared" si="69"/>
        <v>0</v>
      </c>
      <c r="Z85" s="3"/>
      <c r="AA85" s="21">
        <f t="shared" si="70"/>
        <v>54.35218069507705</v>
      </c>
      <c r="AB85" s="21">
        <f t="shared" si="71"/>
        <v>1.2637008381689232</v>
      </c>
      <c r="AC85" s="21">
        <f t="shared" si="72"/>
        <v>54.61388906220753</v>
      </c>
      <c r="AD85" s="3"/>
      <c r="AE85" s="21">
        <f t="shared" si="73"/>
        <v>353.5626638381066</v>
      </c>
      <c r="AF85" s="21">
        <f t="shared" si="74"/>
        <v>6.361388490256026</v>
      </c>
      <c r="AG85" s="21">
        <f t="shared" si="75"/>
        <v>365.633493479753</v>
      </c>
      <c r="AH85" s="3"/>
      <c r="AI85" s="22">
        <f t="shared" si="76"/>
        <v>2.508</v>
      </c>
      <c r="AJ85" s="19">
        <f t="shared" si="77"/>
        <v>12.675432000000042</v>
      </c>
      <c r="AK85" s="23">
        <f t="shared" si="78"/>
        <v>0.23320926295691607</v>
      </c>
      <c r="AL85" s="3"/>
      <c r="AM85" s="24">
        <f t="shared" si="79"/>
        <v>1266.6666666666667</v>
      </c>
      <c r="AN85" s="24">
        <f t="shared" si="80"/>
        <v>10576.666666666666</v>
      </c>
      <c r="AO85" s="19">
        <f t="shared" si="81"/>
        <v>31.477012</v>
      </c>
      <c r="AP85" s="19">
        <f t="shared" si="82"/>
        <v>54.35218069507705</v>
      </c>
      <c r="AQ85" s="20">
        <f t="shared" si="83"/>
        <v>34.84582172207111</v>
      </c>
      <c r="AR85" s="23">
        <f t="shared" si="84"/>
        <v>0.6411117507420869</v>
      </c>
      <c r="AT85" s="19">
        <f t="shared" si="85"/>
        <v>3.4287400000000003</v>
      </c>
    </row>
    <row r="86" spans="1:46" ht="15">
      <c r="A86">
        <v>2618</v>
      </c>
      <c r="B86">
        <v>810</v>
      </c>
      <c r="C86">
        <v>619</v>
      </c>
      <c r="D86">
        <v>827</v>
      </c>
      <c r="E86">
        <v>677</v>
      </c>
      <c r="F86">
        <v>517</v>
      </c>
      <c r="G86">
        <v>674</v>
      </c>
      <c r="H86">
        <v>2688</v>
      </c>
      <c r="I86" s="18"/>
      <c r="J86" s="18"/>
      <c r="K86" s="3"/>
      <c r="L86" s="19">
        <f t="shared" si="58"/>
        <v>8.199999999999987</v>
      </c>
      <c r="M86" s="19">
        <f t="shared" si="59"/>
        <v>34.8194</v>
      </c>
      <c r="N86" s="20">
        <f t="shared" si="60"/>
        <v>5.319999999999965</v>
      </c>
      <c r="O86" s="20">
        <f t="shared" si="61"/>
        <v>19.151999999999873</v>
      </c>
      <c r="P86" s="20">
        <f t="shared" si="62"/>
        <v>6.738628564297748</v>
      </c>
      <c r="Q86" s="20">
        <f t="shared" si="63"/>
        <v>5.149643310247291</v>
      </c>
      <c r="R86" s="20">
        <f t="shared" si="64"/>
        <v>6.880056571202762</v>
      </c>
      <c r="S86" s="20">
        <f t="shared" si="65"/>
        <v>8.085</v>
      </c>
      <c r="T86" s="20">
        <f t="shared" si="66"/>
        <v>0.245</v>
      </c>
      <c r="U86" s="20">
        <f t="shared" si="67"/>
        <v>7.938</v>
      </c>
      <c r="V86" s="3"/>
      <c r="W86" s="20">
        <f t="shared" si="86"/>
        <v>0.531999999999968</v>
      </c>
      <c r="X86" s="20">
        <f t="shared" si="68"/>
        <v>0</v>
      </c>
      <c r="Y86" s="20">
        <f t="shared" si="69"/>
        <v>0</v>
      </c>
      <c r="Z86" s="3"/>
      <c r="AA86" s="21">
        <f t="shared" si="70"/>
        <v>54.4818119423473</v>
      </c>
      <c r="AB86" s="21">
        <f t="shared" si="71"/>
        <v>1.2616626110105864</v>
      </c>
      <c r="AC86" s="21">
        <f t="shared" si="72"/>
        <v>54.61388906220753</v>
      </c>
      <c r="AD86" s="3"/>
      <c r="AE86" s="21">
        <f t="shared" si="73"/>
        <v>359.0108450323413</v>
      </c>
      <c r="AF86" s="21">
        <f t="shared" si="74"/>
        <v>6.487554751357084</v>
      </c>
      <c r="AG86" s="21">
        <f t="shared" si="75"/>
        <v>371.09488238597373</v>
      </c>
      <c r="AH86" s="3"/>
      <c r="AI86" s="22">
        <f t="shared" si="76"/>
        <v>2.688</v>
      </c>
      <c r="AJ86" s="19">
        <f t="shared" si="77"/>
        <v>14.300159999999906</v>
      </c>
      <c r="AK86" s="23">
        <f t="shared" si="78"/>
        <v>0.2624758518518501</v>
      </c>
      <c r="AL86" s="3"/>
      <c r="AM86" s="24">
        <f t="shared" si="79"/>
        <v>1333.3333333333333</v>
      </c>
      <c r="AN86" s="24">
        <f t="shared" si="80"/>
        <v>11133.333333333332</v>
      </c>
      <c r="AO86" s="19">
        <f t="shared" si="81"/>
        <v>31.668945</v>
      </c>
      <c r="AP86" s="19">
        <f t="shared" si="82"/>
        <v>54.4818119423473</v>
      </c>
      <c r="AQ86" s="20">
        <f t="shared" si="83"/>
        <v>36.90346973133333</v>
      </c>
      <c r="AR86" s="23">
        <f t="shared" si="84"/>
        <v>0.6773539354818928</v>
      </c>
      <c r="AT86" s="19">
        <f t="shared" si="85"/>
        <v>3.4819400000000003</v>
      </c>
    </row>
    <row r="87" spans="1:46" ht="15">
      <c r="A87">
        <v>2656</v>
      </c>
      <c r="B87">
        <v>808</v>
      </c>
      <c r="C87">
        <v>621</v>
      </c>
      <c r="D87">
        <v>824</v>
      </c>
      <c r="E87">
        <v>677</v>
      </c>
      <c r="F87">
        <v>516</v>
      </c>
      <c r="G87">
        <v>677</v>
      </c>
      <c r="H87">
        <v>2508</v>
      </c>
      <c r="I87" s="18"/>
      <c r="J87" s="18"/>
      <c r="K87" s="3"/>
      <c r="L87" s="19">
        <f t="shared" si="58"/>
        <v>8.299999999999986</v>
      </c>
      <c r="M87" s="19">
        <f t="shared" si="59"/>
        <v>35.3248</v>
      </c>
      <c r="N87" s="20">
        <f t="shared" si="60"/>
        <v>5.054000000000016</v>
      </c>
      <c r="O87" s="20">
        <f t="shared" si="61"/>
        <v>18.19440000000006</v>
      </c>
      <c r="P87" s="20">
        <f t="shared" si="62"/>
        <v>6.721989975250099</v>
      </c>
      <c r="Q87" s="20">
        <f t="shared" si="63"/>
        <v>5.1662818992949395</v>
      </c>
      <c r="R87" s="20">
        <f t="shared" si="64"/>
        <v>6.855098687631289</v>
      </c>
      <c r="S87" s="20">
        <f t="shared" si="65"/>
        <v>8.085</v>
      </c>
      <c r="T87" s="20">
        <f t="shared" si="66"/>
        <v>0.196</v>
      </c>
      <c r="U87" s="20">
        <f t="shared" si="67"/>
        <v>8.085</v>
      </c>
      <c r="V87" s="3"/>
      <c r="W87" s="20">
        <f t="shared" si="86"/>
        <v>-0.5320000000000391</v>
      </c>
      <c r="X87" s="20">
        <f t="shared" si="68"/>
        <v>0</v>
      </c>
      <c r="Y87" s="20">
        <f t="shared" si="69"/>
        <v>0</v>
      </c>
      <c r="Z87" s="3"/>
      <c r="AA87" s="21">
        <f t="shared" si="70"/>
        <v>54.347288949897056</v>
      </c>
      <c r="AB87" s="21">
        <f t="shared" si="71"/>
        <v>1.0125912522618081</v>
      </c>
      <c r="AC87" s="21">
        <f t="shared" si="72"/>
        <v>55.423472889498974</v>
      </c>
      <c r="AD87" s="3"/>
      <c r="AE87" s="21">
        <f t="shared" si="73"/>
        <v>364.445573927331</v>
      </c>
      <c r="AF87" s="21">
        <f t="shared" si="74"/>
        <v>6.588813876583266</v>
      </c>
      <c r="AG87" s="21">
        <f t="shared" si="75"/>
        <v>376.6372296749236</v>
      </c>
      <c r="AH87" s="3"/>
      <c r="AI87" s="22">
        <f t="shared" si="76"/>
        <v>2.508</v>
      </c>
      <c r="AJ87" s="19">
        <f t="shared" si="77"/>
        <v>12.675432000000042</v>
      </c>
      <c r="AK87" s="23">
        <f t="shared" si="78"/>
        <v>0.23323025388967542</v>
      </c>
      <c r="AL87" s="3"/>
      <c r="AM87" s="24">
        <f t="shared" si="79"/>
        <v>1266.6666666666667</v>
      </c>
      <c r="AN87" s="24">
        <f t="shared" si="80"/>
        <v>10576.666666666666</v>
      </c>
      <c r="AO87" s="19">
        <f t="shared" si="81"/>
        <v>31.668945</v>
      </c>
      <c r="AP87" s="19">
        <f t="shared" si="82"/>
        <v>54.347288949897056</v>
      </c>
      <c r="AQ87" s="20">
        <f t="shared" si="83"/>
        <v>35.058296244766666</v>
      </c>
      <c r="AR87" s="23">
        <f t="shared" si="84"/>
        <v>0.645079026427372</v>
      </c>
      <c r="AT87" s="19">
        <f t="shared" si="85"/>
        <v>3.5324800000000005</v>
      </c>
    </row>
    <row r="88" spans="1:46" ht="15">
      <c r="A88">
        <v>2694</v>
      </c>
      <c r="B88">
        <v>803</v>
      </c>
      <c r="C88">
        <v>617</v>
      </c>
      <c r="D88">
        <v>819</v>
      </c>
      <c r="E88">
        <v>691</v>
      </c>
      <c r="F88">
        <v>518</v>
      </c>
      <c r="G88">
        <v>690</v>
      </c>
      <c r="H88">
        <v>2688</v>
      </c>
      <c r="I88" s="18"/>
      <c r="J88" s="18"/>
      <c r="K88" s="3"/>
      <c r="L88" s="19">
        <f t="shared" si="58"/>
        <v>8.399999999999986</v>
      </c>
      <c r="M88" s="19">
        <f t="shared" si="59"/>
        <v>35.830200000000005</v>
      </c>
      <c r="N88" s="20">
        <f t="shared" si="60"/>
        <v>5.054000000000016</v>
      </c>
      <c r="O88" s="20">
        <f t="shared" si="61"/>
        <v>18.19440000000006</v>
      </c>
      <c r="P88" s="20">
        <f t="shared" si="62"/>
        <v>6.680393502630977</v>
      </c>
      <c r="Q88" s="20">
        <f t="shared" si="63"/>
        <v>5.133004721199642</v>
      </c>
      <c r="R88" s="20">
        <f t="shared" si="64"/>
        <v>6.813502215012167</v>
      </c>
      <c r="S88" s="20">
        <f t="shared" si="65"/>
        <v>8.771</v>
      </c>
      <c r="T88" s="20">
        <f t="shared" si="66"/>
        <v>0.294</v>
      </c>
      <c r="U88" s="20">
        <f t="shared" si="67"/>
        <v>8.722</v>
      </c>
      <c r="V88" s="3"/>
      <c r="W88" s="20">
        <f t="shared" si="86"/>
        <v>1.4210854715202004E-13</v>
      </c>
      <c r="X88" s="20">
        <f t="shared" si="68"/>
        <v>0</v>
      </c>
      <c r="Y88" s="20">
        <f t="shared" si="69"/>
        <v>0</v>
      </c>
      <c r="Z88" s="3"/>
      <c r="AA88" s="21">
        <f t="shared" si="70"/>
        <v>58.59373141157631</v>
      </c>
      <c r="AB88" s="21">
        <f t="shared" si="71"/>
        <v>1.5091033880326947</v>
      </c>
      <c r="AC88" s="21">
        <f t="shared" si="72"/>
        <v>59.427366319336116</v>
      </c>
      <c r="AD88" s="3"/>
      <c r="AE88" s="21">
        <f t="shared" si="73"/>
        <v>370.3049470684886</v>
      </c>
      <c r="AF88" s="21">
        <f t="shared" si="74"/>
        <v>6.739724215386535</v>
      </c>
      <c r="AG88" s="21">
        <f t="shared" si="75"/>
        <v>382.5799663068572</v>
      </c>
      <c r="AH88" s="3"/>
      <c r="AI88" s="22">
        <f t="shared" si="76"/>
        <v>2.688</v>
      </c>
      <c r="AJ88" s="19">
        <f t="shared" si="77"/>
        <v>13.585152000000045</v>
      </c>
      <c r="AK88" s="23">
        <f t="shared" si="78"/>
        <v>0.2318533343537162</v>
      </c>
      <c r="AL88" s="3"/>
      <c r="AM88" s="24">
        <f t="shared" si="79"/>
        <v>1266.6666666666667</v>
      </c>
      <c r="AN88" s="24">
        <f t="shared" si="80"/>
        <v>10576.666666666666</v>
      </c>
      <c r="AO88" s="19">
        <f t="shared" si="81"/>
        <v>34.356007</v>
      </c>
      <c r="AP88" s="19">
        <f t="shared" si="82"/>
        <v>58.59373141157631</v>
      </c>
      <c r="AQ88" s="20">
        <f t="shared" si="83"/>
        <v>38.03293956250443</v>
      </c>
      <c r="AR88" s="23">
        <f t="shared" si="84"/>
        <v>0.6490957077874426</v>
      </c>
      <c r="AT88" s="19">
        <f t="shared" si="85"/>
        <v>3.5830200000000003</v>
      </c>
    </row>
    <row r="89" spans="1:46" ht="15">
      <c r="A89">
        <v>2734</v>
      </c>
      <c r="B89">
        <v>808</v>
      </c>
      <c r="C89">
        <v>618</v>
      </c>
      <c r="D89">
        <v>825</v>
      </c>
      <c r="E89">
        <v>672</v>
      </c>
      <c r="F89">
        <v>517</v>
      </c>
      <c r="G89">
        <v>676</v>
      </c>
      <c r="H89">
        <v>2688</v>
      </c>
      <c r="I89" s="18"/>
      <c r="J89" s="18"/>
      <c r="K89" s="3"/>
      <c r="L89" s="19">
        <f t="shared" si="58"/>
        <v>8.499999999999986</v>
      </c>
      <c r="M89" s="19">
        <f t="shared" si="59"/>
        <v>36.3622</v>
      </c>
      <c r="N89" s="20">
        <f t="shared" si="60"/>
        <v>5.319999999999965</v>
      </c>
      <c r="O89" s="20">
        <f t="shared" si="61"/>
        <v>19.151999999999873</v>
      </c>
      <c r="P89" s="20">
        <f t="shared" si="62"/>
        <v>6.721989975250099</v>
      </c>
      <c r="Q89" s="20">
        <f t="shared" si="63"/>
        <v>5.141324015723466</v>
      </c>
      <c r="R89" s="20">
        <f t="shared" si="64"/>
        <v>6.863417982155113</v>
      </c>
      <c r="S89" s="20">
        <f t="shared" si="65"/>
        <v>7.84</v>
      </c>
      <c r="T89" s="20">
        <f t="shared" si="66"/>
        <v>0.245</v>
      </c>
      <c r="U89" s="20">
        <f t="shared" si="67"/>
        <v>8.036</v>
      </c>
      <c r="V89" s="3"/>
      <c r="W89" s="20">
        <f t="shared" si="86"/>
        <v>-1.4210854715202004E-13</v>
      </c>
      <c r="X89" s="20">
        <f t="shared" si="68"/>
        <v>0</v>
      </c>
      <c r="Y89" s="20">
        <f t="shared" si="69"/>
        <v>0</v>
      </c>
      <c r="Z89" s="3"/>
      <c r="AA89" s="21">
        <f t="shared" si="70"/>
        <v>52.700401405960775</v>
      </c>
      <c r="AB89" s="21">
        <f t="shared" si="71"/>
        <v>1.2596243838522492</v>
      </c>
      <c r="AC89" s="21">
        <f t="shared" si="72"/>
        <v>55.15442690459849</v>
      </c>
      <c r="AD89" s="3"/>
      <c r="AE89" s="21">
        <f t="shared" si="73"/>
        <v>375.57498720908467</v>
      </c>
      <c r="AF89" s="21">
        <f t="shared" si="74"/>
        <v>6.8656866537717605</v>
      </c>
      <c r="AG89" s="21">
        <f t="shared" si="75"/>
        <v>388.09540899731707</v>
      </c>
      <c r="AH89" s="3"/>
      <c r="AI89" s="22">
        <f t="shared" si="76"/>
        <v>2.688</v>
      </c>
      <c r="AJ89" s="19">
        <f t="shared" si="77"/>
        <v>14.300159999999906</v>
      </c>
      <c r="AK89" s="23">
        <f t="shared" si="78"/>
        <v>0.27134821782178037</v>
      </c>
      <c r="AL89" s="3"/>
      <c r="AM89" s="24">
        <f t="shared" si="79"/>
        <v>1333.3333333333333</v>
      </c>
      <c r="AN89" s="24">
        <f t="shared" si="80"/>
        <v>11133.333333333332</v>
      </c>
      <c r="AO89" s="19">
        <f t="shared" si="81"/>
        <v>30.70928</v>
      </c>
      <c r="AP89" s="19">
        <f t="shared" si="82"/>
        <v>52.700401405960775</v>
      </c>
      <c r="AQ89" s="20">
        <f t="shared" si="83"/>
        <v>35.78518276977777</v>
      </c>
      <c r="AR89" s="23">
        <f t="shared" si="84"/>
        <v>0.6790305541340758</v>
      </c>
      <c r="AT89" s="19">
        <f t="shared" si="85"/>
        <v>3.6362200000000002</v>
      </c>
    </row>
    <row r="90" spans="1:46" ht="15">
      <c r="A90">
        <v>2772</v>
      </c>
      <c r="B90">
        <v>804</v>
      </c>
      <c r="C90">
        <v>618</v>
      </c>
      <c r="D90">
        <v>822</v>
      </c>
      <c r="E90">
        <v>681</v>
      </c>
      <c r="F90">
        <v>516</v>
      </c>
      <c r="G90">
        <v>680</v>
      </c>
      <c r="H90">
        <v>2867</v>
      </c>
      <c r="I90" s="18"/>
      <c r="J90" s="18"/>
      <c r="K90" s="3"/>
      <c r="L90" s="19">
        <f t="shared" si="58"/>
        <v>8.599999999999985</v>
      </c>
      <c r="M90" s="19">
        <f t="shared" si="59"/>
        <v>36.8676</v>
      </c>
      <c r="N90" s="20">
        <f t="shared" si="60"/>
        <v>5.054000000000016</v>
      </c>
      <c r="O90" s="20">
        <f t="shared" si="61"/>
        <v>18.19440000000006</v>
      </c>
      <c r="P90" s="20">
        <f t="shared" si="62"/>
        <v>6.6887127971548015</v>
      </c>
      <c r="Q90" s="20">
        <f t="shared" si="63"/>
        <v>5.141324015723466</v>
      </c>
      <c r="R90" s="20">
        <f t="shared" si="64"/>
        <v>6.8384600985836395</v>
      </c>
      <c r="S90" s="20">
        <f t="shared" si="65"/>
        <v>8.281</v>
      </c>
      <c r="T90" s="20">
        <f t="shared" si="66"/>
        <v>0.196</v>
      </c>
      <c r="U90" s="20">
        <f t="shared" si="67"/>
        <v>8.232</v>
      </c>
      <c r="V90" s="3"/>
      <c r="W90" s="20">
        <f t="shared" si="86"/>
        <v>0</v>
      </c>
      <c r="X90" s="20">
        <f t="shared" si="68"/>
        <v>0</v>
      </c>
      <c r="Y90" s="20">
        <f t="shared" si="69"/>
        <v>0</v>
      </c>
      <c r="Z90" s="3"/>
      <c r="AA90" s="21">
        <f t="shared" si="70"/>
        <v>55.38923067323891</v>
      </c>
      <c r="AB90" s="21">
        <f t="shared" si="71"/>
        <v>1.0076995070817993</v>
      </c>
      <c r="AC90" s="21">
        <f t="shared" si="72"/>
        <v>56.29420353154052</v>
      </c>
      <c r="AD90" s="3"/>
      <c r="AE90" s="21">
        <f t="shared" si="73"/>
        <v>381.11391027640855</v>
      </c>
      <c r="AF90" s="21">
        <f t="shared" si="74"/>
        <v>6.966456604479941</v>
      </c>
      <c r="AG90" s="21">
        <f t="shared" si="75"/>
        <v>393.7248293504711</v>
      </c>
      <c r="AH90" s="3"/>
      <c r="AI90" s="22">
        <f t="shared" si="76"/>
        <v>2.867</v>
      </c>
      <c r="AJ90" s="19">
        <f t="shared" si="77"/>
        <v>14.489818000000046</v>
      </c>
      <c r="AK90" s="23">
        <f t="shared" si="78"/>
        <v>0.26159991434942864</v>
      </c>
      <c r="AL90" s="3"/>
      <c r="AM90" s="24">
        <f t="shared" si="79"/>
        <v>1266.6666666666667</v>
      </c>
      <c r="AN90" s="24">
        <f t="shared" si="80"/>
        <v>10576.666666666666</v>
      </c>
      <c r="AO90" s="19">
        <f t="shared" si="81"/>
        <v>32.436677</v>
      </c>
      <c r="AP90" s="19">
        <f t="shared" si="82"/>
        <v>55.38923067323891</v>
      </c>
      <c r="AQ90" s="20">
        <f t="shared" si="83"/>
        <v>35.90819433554889</v>
      </c>
      <c r="AR90" s="23">
        <f t="shared" si="84"/>
        <v>0.6482883748175581</v>
      </c>
      <c r="AT90" s="19">
        <f t="shared" si="85"/>
        <v>3.6867600000000005</v>
      </c>
    </row>
    <row r="91" spans="1:46" ht="15">
      <c r="A91">
        <v>2810</v>
      </c>
      <c r="B91">
        <v>809</v>
      </c>
      <c r="C91">
        <v>619</v>
      </c>
      <c r="D91">
        <v>824</v>
      </c>
      <c r="E91">
        <v>677</v>
      </c>
      <c r="F91">
        <v>516</v>
      </c>
      <c r="G91">
        <v>674</v>
      </c>
      <c r="H91">
        <v>2867</v>
      </c>
      <c r="I91" s="18"/>
      <c r="J91" s="18"/>
      <c r="K91" s="3"/>
      <c r="L91" s="19">
        <f t="shared" si="58"/>
        <v>8.699999999999985</v>
      </c>
      <c r="M91" s="19">
        <f t="shared" si="59"/>
        <v>37.373000000000005</v>
      </c>
      <c r="N91" s="20">
        <f t="shared" si="60"/>
        <v>5.054000000000016</v>
      </c>
      <c r="O91" s="20">
        <f t="shared" si="61"/>
        <v>18.19440000000006</v>
      </c>
      <c r="P91" s="20">
        <f t="shared" si="62"/>
        <v>6.730309269773923</v>
      </c>
      <c r="Q91" s="20">
        <f t="shared" si="63"/>
        <v>5.149643310247291</v>
      </c>
      <c r="R91" s="20">
        <f t="shared" si="64"/>
        <v>6.855098687631289</v>
      </c>
      <c r="S91" s="20">
        <f t="shared" si="65"/>
        <v>8.085</v>
      </c>
      <c r="T91" s="20">
        <f t="shared" si="66"/>
        <v>0.196</v>
      </c>
      <c r="U91" s="20">
        <f t="shared" si="67"/>
        <v>7.938</v>
      </c>
      <c r="V91" s="3"/>
      <c r="W91" s="20">
        <f t="shared" si="86"/>
        <v>-0.531999999999897</v>
      </c>
      <c r="X91" s="20">
        <f t="shared" si="68"/>
        <v>0</v>
      </c>
      <c r="Y91" s="20">
        <f t="shared" si="69"/>
        <v>0</v>
      </c>
      <c r="Z91" s="3"/>
      <c r="AA91" s="21">
        <f t="shared" si="70"/>
        <v>54.41455044612218</v>
      </c>
      <c r="AB91" s="21">
        <f t="shared" si="71"/>
        <v>1.009330088808469</v>
      </c>
      <c r="AC91" s="21">
        <f t="shared" si="72"/>
        <v>54.41577338241717</v>
      </c>
      <c r="AD91" s="3"/>
      <c r="AE91" s="21">
        <f t="shared" si="73"/>
        <v>386.55536532102076</v>
      </c>
      <c r="AF91" s="21">
        <f t="shared" si="74"/>
        <v>7.067389613360787</v>
      </c>
      <c r="AG91" s="21">
        <f t="shared" si="75"/>
        <v>399.1664066887128</v>
      </c>
      <c r="AH91" s="3"/>
      <c r="AI91" s="22">
        <f t="shared" si="76"/>
        <v>2.867</v>
      </c>
      <c r="AJ91" s="19">
        <f t="shared" si="77"/>
        <v>14.489818000000046</v>
      </c>
      <c r="AK91" s="23">
        <f t="shared" si="78"/>
        <v>0.2662857247042212</v>
      </c>
      <c r="AL91" s="3"/>
      <c r="AM91" s="24">
        <f t="shared" si="79"/>
        <v>1266.6666666666667</v>
      </c>
      <c r="AN91" s="24">
        <f t="shared" si="80"/>
        <v>10576.666666666666</v>
      </c>
      <c r="AO91" s="19">
        <f t="shared" si="81"/>
        <v>31.668945</v>
      </c>
      <c r="AP91" s="19">
        <f t="shared" si="82"/>
        <v>54.41455044612218</v>
      </c>
      <c r="AQ91" s="20">
        <f t="shared" si="83"/>
        <v>35.058296244766666</v>
      </c>
      <c r="AR91" s="23">
        <f t="shared" si="84"/>
        <v>0.6442816481499587</v>
      </c>
      <c r="AT91" s="19">
        <f t="shared" si="85"/>
        <v>3.7373000000000003</v>
      </c>
    </row>
    <row r="92" spans="1:46" ht="15">
      <c r="A92">
        <v>2848</v>
      </c>
      <c r="B92">
        <v>805</v>
      </c>
      <c r="C92">
        <v>616</v>
      </c>
      <c r="D92">
        <v>823</v>
      </c>
      <c r="E92">
        <v>683</v>
      </c>
      <c r="F92">
        <v>516</v>
      </c>
      <c r="G92">
        <v>678</v>
      </c>
      <c r="H92">
        <v>2688</v>
      </c>
      <c r="I92" s="18"/>
      <c r="J92" s="18"/>
      <c r="K92" s="3"/>
      <c r="L92" s="19">
        <f t="shared" si="58"/>
        <v>8.799999999999985</v>
      </c>
      <c r="M92" s="19">
        <f t="shared" si="59"/>
        <v>37.878400000000006</v>
      </c>
      <c r="N92" s="20">
        <f t="shared" si="60"/>
        <v>5.054000000000016</v>
      </c>
      <c r="O92" s="20">
        <f t="shared" si="61"/>
        <v>18.19440000000006</v>
      </c>
      <c r="P92" s="20">
        <f t="shared" si="62"/>
        <v>6.697032091678626</v>
      </c>
      <c r="Q92" s="20">
        <f t="shared" si="63"/>
        <v>5.124685426675819</v>
      </c>
      <c r="R92" s="20">
        <f t="shared" si="64"/>
        <v>6.8467793931074645</v>
      </c>
      <c r="S92" s="20">
        <f t="shared" si="65"/>
        <v>8.379</v>
      </c>
      <c r="T92" s="20">
        <f t="shared" si="66"/>
        <v>0.196</v>
      </c>
      <c r="U92" s="20">
        <f t="shared" si="67"/>
        <v>8.134</v>
      </c>
      <c r="V92" s="3"/>
      <c r="W92" s="20">
        <f t="shared" si="86"/>
        <v>0</v>
      </c>
      <c r="X92" s="20">
        <f t="shared" si="68"/>
        <v>0</v>
      </c>
      <c r="Y92" s="20">
        <f t="shared" si="69"/>
        <v>0</v>
      </c>
      <c r="Z92" s="3"/>
      <c r="AA92" s="21">
        <f t="shared" si="70"/>
        <v>56.114431896175205</v>
      </c>
      <c r="AB92" s="21">
        <f t="shared" si="71"/>
        <v>1.0044383436284605</v>
      </c>
      <c r="AC92" s="21">
        <f t="shared" si="72"/>
        <v>55.69170358353612</v>
      </c>
      <c r="AD92" s="3"/>
      <c r="AE92" s="21">
        <f t="shared" si="73"/>
        <v>392.1668085106383</v>
      </c>
      <c r="AF92" s="21">
        <f t="shared" si="74"/>
        <v>7.167833447723633</v>
      </c>
      <c r="AG92" s="21">
        <f t="shared" si="75"/>
        <v>404.73557704706644</v>
      </c>
      <c r="AH92" s="3"/>
      <c r="AI92" s="22">
        <f t="shared" si="76"/>
        <v>2.688</v>
      </c>
      <c r="AJ92" s="19">
        <f t="shared" si="77"/>
        <v>13.585152000000045</v>
      </c>
      <c r="AK92" s="23">
        <f t="shared" si="78"/>
        <v>0.24209729192546664</v>
      </c>
      <c r="AL92" s="3"/>
      <c r="AM92" s="24">
        <f t="shared" si="79"/>
        <v>1266.6666666666667</v>
      </c>
      <c r="AN92" s="24">
        <f t="shared" si="80"/>
        <v>10576.666666666666</v>
      </c>
      <c r="AO92" s="19">
        <f t="shared" si="81"/>
        <v>32.820542999999994</v>
      </c>
      <c r="AP92" s="19">
        <f t="shared" si="82"/>
        <v>56.114431896175205</v>
      </c>
      <c r="AQ92" s="20">
        <f t="shared" si="83"/>
        <v>36.33314338093999</v>
      </c>
      <c r="AR92" s="23">
        <f t="shared" si="84"/>
        <v>0.6474830476438714</v>
      </c>
      <c r="AT92" s="19">
        <f t="shared" si="85"/>
        <v>3.7878400000000005</v>
      </c>
    </row>
    <row r="93" spans="1:46" ht="15">
      <c r="A93">
        <v>2888</v>
      </c>
      <c r="B93">
        <v>807</v>
      </c>
      <c r="C93">
        <v>618</v>
      </c>
      <c r="D93">
        <v>824</v>
      </c>
      <c r="E93">
        <v>677</v>
      </c>
      <c r="F93">
        <v>516</v>
      </c>
      <c r="G93">
        <v>677</v>
      </c>
      <c r="H93">
        <v>2867</v>
      </c>
      <c r="I93" s="18"/>
      <c r="J93" s="18"/>
      <c r="K93" s="3"/>
      <c r="L93" s="19">
        <f t="shared" si="58"/>
        <v>8.899999999999984</v>
      </c>
      <c r="M93" s="19">
        <f t="shared" si="59"/>
        <v>38.4104</v>
      </c>
      <c r="N93" s="20">
        <f t="shared" si="60"/>
        <v>5.319999999999965</v>
      </c>
      <c r="O93" s="20">
        <f t="shared" si="61"/>
        <v>19.151999999999873</v>
      </c>
      <c r="P93" s="20">
        <f t="shared" si="62"/>
        <v>6.713670680726275</v>
      </c>
      <c r="Q93" s="20">
        <f t="shared" si="63"/>
        <v>5.141324015723466</v>
      </c>
      <c r="R93" s="20">
        <f t="shared" si="64"/>
        <v>6.855098687631289</v>
      </c>
      <c r="S93" s="20">
        <f t="shared" si="65"/>
        <v>8.085</v>
      </c>
      <c r="T93" s="20">
        <f t="shared" si="66"/>
        <v>0.196</v>
      </c>
      <c r="U93" s="20">
        <f t="shared" si="67"/>
        <v>8.085</v>
      </c>
      <c r="V93" s="3"/>
      <c r="W93" s="20">
        <f t="shared" si="86"/>
        <v>0.531999999999897</v>
      </c>
      <c r="X93" s="20">
        <f t="shared" si="68"/>
        <v>0</v>
      </c>
      <c r="Y93" s="20">
        <f t="shared" si="69"/>
        <v>0</v>
      </c>
      <c r="Z93" s="3"/>
      <c r="AA93" s="21">
        <f t="shared" si="70"/>
        <v>54.28002745367194</v>
      </c>
      <c r="AB93" s="21">
        <f t="shared" si="71"/>
        <v>1.0076995070817993</v>
      </c>
      <c r="AC93" s="21">
        <f t="shared" si="72"/>
        <v>55.423472889498974</v>
      </c>
      <c r="AD93" s="3"/>
      <c r="AE93" s="21">
        <f t="shared" si="73"/>
        <v>397.5948112560055</v>
      </c>
      <c r="AF93" s="21">
        <f t="shared" si="74"/>
        <v>7.2686033984318135</v>
      </c>
      <c r="AG93" s="21">
        <f t="shared" si="75"/>
        <v>410.2779243360163</v>
      </c>
      <c r="AH93" s="3"/>
      <c r="AI93" s="22">
        <f t="shared" si="76"/>
        <v>2.867</v>
      </c>
      <c r="AJ93" s="19">
        <f t="shared" si="77"/>
        <v>15.252439999999899</v>
      </c>
      <c r="AK93" s="23">
        <f t="shared" si="78"/>
        <v>0.28099543636041585</v>
      </c>
      <c r="AL93" s="3"/>
      <c r="AM93" s="24">
        <f t="shared" si="79"/>
        <v>1333.3333333333333</v>
      </c>
      <c r="AN93" s="24">
        <f t="shared" si="80"/>
        <v>11133.333333333332</v>
      </c>
      <c r="AO93" s="19">
        <f t="shared" si="81"/>
        <v>31.668945</v>
      </c>
      <c r="AP93" s="19">
        <f t="shared" si="82"/>
        <v>54.28002745367194</v>
      </c>
      <c r="AQ93" s="20">
        <f t="shared" si="83"/>
        <v>36.90346973133333</v>
      </c>
      <c r="AR93" s="23">
        <f t="shared" si="84"/>
        <v>0.679871979851714</v>
      </c>
      <c r="AT93" s="19">
        <f t="shared" si="85"/>
        <v>3.8410400000000005</v>
      </c>
    </row>
    <row r="94" spans="1:46" ht="15">
      <c r="A94">
        <v>2926</v>
      </c>
      <c r="B94">
        <v>805</v>
      </c>
      <c r="C94">
        <v>616</v>
      </c>
      <c r="D94">
        <v>820</v>
      </c>
      <c r="E94">
        <v>682</v>
      </c>
      <c r="F94">
        <v>517</v>
      </c>
      <c r="G94">
        <v>680</v>
      </c>
      <c r="H94">
        <v>2508</v>
      </c>
      <c r="I94" s="18"/>
      <c r="J94" s="18"/>
      <c r="K94" s="3"/>
      <c r="L94" s="19">
        <f t="shared" si="58"/>
        <v>8.999999999999984</v>
      </c>
      <c r="M94" s="19">
        <f t="shared" si="59"/>
        <v>38.915800000000004</v>
      </c>
      <c r="N94" s="20">
        <f t="shared" si="60"/>
        <v>5.054000000000016</v>
      </c>
      <c r="O94" s="20">
        <f t="shared" si="61"/>
        <v>18.19440000000006</v>
      </c>
      <c r="P94" s="20">
        <f t="shared" si="62"/>
        <v>6.697032091678626</v>
      </c>
      <c r="Q94" s="20">
        <f t="shared" si="63"/>
        <v>5.124685426675819</v>
      </c>
      <c r="R94" s="20">
        <f t="shared" si="64"/>
        <v>6.821821509535991</v>
      </c>
      <c r="S94" s="20">
        <f t="shared" si="65"/>
        <v>8.33</v>
      </c>
      <c r="T94" s="20">
        <f t="shared" si="66"/>
        <v>0.245</v>
      </c>
      <c r="U94" s="20">
        <f t="shared" si="67"/>
        <v>8.232</v>
      </c>
      <c r="V94" s="3"/>
      <c r="W94" s="20">
        <f t="shared" si="86"/>
        <v>-0.531999999999897</v>
      </c>
      <c r="X94" s="20">
        <f t="shared" si="68"/>
        <v>0</v>
      </c>
      <c r="Y94" s="20">
        <f t="shared" si="69"/>
        <v>0</v>
      </c>
      <c r="Z94" s="3"/>
      <c r="AA94" s="21">
        <f t="shared" si="70"/>
        <v>55.78627732368295</v>
      </c>
      <c r="AB94" s="21">
        <f t="shared" si="71"/>
        <v>1.2555479295355756</v>
      </c>
      <c r="AC94" s="21">
        <f t="shared" si="72"/>
        <v>56.15723466650027</v>
      </c>
      <c r="AD94" s="3"/>
      <c r="AE94" s="21">
        <f t="shared" si="73"/>
        <v>403.17343898837385</v>
      </c>
      <c r="AF94" s="21">
        <f t="shared" si="74"/>
        <v>7.394158191385371</v>
      </c>
      <c r="AG94" s="21">
        <f t="shared" si="75"/>
        <v>415.89364780266635</v>
      </c>
      <c r="AH94" s="3"/>
      <c r="AI94" s="22">
        <f t="shared" si="76"/>
        <v>2.508</v>
      </c>
      <c r="AJ94" s="19">
        <f t="shared" si="77"/>
        <v>12.675432000000042</v>
      </c>
      <c r="AK94" s="23">
        <f t="shared" si="78"/>
        <v>0.2272141574612461</v>
      </c>
      <c r="AL94" s="3"/>
      <c r="AM94" s="24">
        <f t="shared" si="79"/>
        <v>1266.6666666666667</v>
      </c>
      <c r="AN94" s="24">
        <f t="shared" si="80"/>
        <v>10576.666666666666</v>
      </c>
      <c r="AO94" s="19">
        <f t="shared" si="81"/>
        <v>32.62861</v>
      </c>
      <c r="AP94" s="19">
        <f t="shared" si="82"/>
        <v>55.78627732368295</v>
      </c>
      <c r="AQ94" s="20">
        <f t="shared" si="83"/>
        <v>36.12066885824445</v>
      </c>
      <c r="AR94" s="23">
        <f t="shared" si="84"/>
        <v>0.6474830476438718</v>
      </c>
      <c r="AT94" s="19">
        <f t="shared" si="85"/>
        <v>3.8915800000000003</v>
      </c>
    </row>
    <row r="95" spans="1:46" ht="15">
      <c r="A95">
        <v>2964</v>
      </c>
      <c r="B95">
        <v>805</v>
      </c>
      <c r="C95">
        <v>618</v>
      </c>
      <c r="D95">
        <v>822</v>
      </c>
      <c r="E95">
        <v>676</v>
      </c>
      <c r="F95">
        <v>515</v>
      </c>
      <c r="G95">
        <v>675</v>
      </c>
      <c r="H95">
        <v>2508</v>
      </c>
      <c r="I95" s="18"/>
      <c r="J95" s="18"/>
      <c r="K95" s="3"/>
      <c r="L95" s="19">
        <f t="shared" si="58"/>
        <v>9.099999999999984</v>
      </c>
      <c r="M95" s="19">
        <f t="shared" si="59"/>
        <v>39.421200000000006</v>
      </c>
      <c r="N95" s="20">
        <f t="shared" si="60"/>
        <v>5.054000000000016</v>
      </c>
      <c r="O95" s="20">
        <f t="shared" si="61"/>
        <v>18.19440000000006</v>
      </c>
      <c r="P95" s="20">
        <f t="shared" si="62"/>
        <v>6.697032091678626</v>
      </c>
      <c r="Q95" s="20">
        <f t="shared" si="63"/>
        <v>5.141324015723466</v>
      </c>
      <c r="R95" s="20">
        <f t="shared" si="64"/>
        <v>6.8384600985836395</v>
      </c>
      <c r="S95" s="20">
        <f t="shared" si="65"/>
        <v>8.036</v>
      </c>
      <c r="T95" s="20">
        <f t="shared" si="66"/>
        <v>0.147</v>
      </c>
      <c r="U95" s="20">
        <f t="shared" si="67"/>
        <v>7.987</v>
      </c>
      <c r="V95" s="3"/>
      <c r="W95" s="20">
        <f t="shared" si="86"/>
        <v>0</v>
      </c>
      <c r="X95" s="20">
        <f t="shared" si="68"/>
        <v>0</v>
      </c>
      <c r="Y95" s="20">
        <f t="shared" si="69"/>
        <v>0</v>
      </c>
      <c r="Z95" s="3"/>
      <c r="AA95" s="21">
        <f t="shared" si="70"/>
        <v>53.81734988872943</v>
      </c>
      <c r="AB95" s="21">
        <f t="shared" si="71"/>
        <v>0.7557746303113495</v>
      </c>
      <c r="AC95" s="21">
        <f t="shared" si="72"/>
        <v>54.61878080738753</v>
      </c>
      <c r="AD95" s="3"/>
      <c r="AE95" s="21">
        <f t="shared" si="73"/>
        <v>408.5551739772468</v>
      </c>
      <c r="AF95" s="21">
        <f t="shared" si="74"/>
        <v>7.469735654416506</v>
      </c>
      <c r="AG95" s="21">
        <f t="shared" si="75"/>
        <v>421.3555258834051</v>
      </c>
      <c r="AH95" s="3"/>
      <c r="AI95" s="22">
        <f t="shared" si="76"/>
        <v>2.508</v>
      </c>
      <c r="AJ95" s="19">
        <f t="shared" si="77"/>
        <v>12.675432000000042</v>
      </c>
      <c r="AK95" s="23">
        <f t="shared" si="78"/>
        <v>0.2355268705390966</v>
      </c>
      <c r="AL95" s="3"/>
      <c r="AM95" s="24">
        <f t="shared" si="79"/>
        <v>1266.6666666666667</v>
      </c>
      <c r="AN95" s="24">
        <f t="shared" si="80"/>
        <v>10576.666666666666</v>
      </c>
      <c r="AO95" s="19">
        <f t="shared" si="81"/>
        <v>31.477012</v>
      </c>
      <c r="AP95" s="19">
        <f t="shared" si="82"/>
        <v>53.81734988872943</v>
      </c>
      <c r="AQ95" s="20">
        <f t="shared" si="83"/>
        <v>34.84582172207111</v>
      </c>
      <c r="AR95" s="23">
        <f t="shared" si="84"/>
        <v>0.6474830476438717</v>
      </c>
      <c r="AT95" s="19">
        <f t="shared" si="85"/>
        <v>3.9421200000000005</v>
      </c>
    </row>
    <row r="96" spans="1:46" ht="15">
      <c r="A96">
        <v>3002</v>
      </c>
      <c r="B96">
        <v>802</v>
      </c>
      <c r="C96">
        <v>617</v>
      </c>
      <c r="D96">
        <v>819</v>
      </c>
      <c r="E96">
        <v>681</v>
      </c>
      <c r="F96">
        <v>516</v>
      </c>
      <c r="G96">
        <v>678</v>
      </c>
      <c r="H96">
        <v>2329</v>
      </c>
      <c r="I96" s="18"/>
      <c r="J96" s="18"/>
      <c r="K96" s="3"/>
      <c r="L96" s="19">
        <f t="shared" si="58"/>
        <v>9.199999999999983</v>
      </c>
      <c r="M96" s="19">
        <f t="shared" si="59"/>
        <v>39.9266</v>
      </c>
      <c r="N96" s="20">
        <f t="shared" si="60"/>
        <v>5.053999999999945</v>
      </c>
      <c r="O96" s="20">
        <f t="shared" si="61"/>
        <v>18.194399999999803</v>
      </c>
      <c r="P96" s="20">
        <f t="shared" si="62"/>
        <v>6.672074208107153</v>
      </c>
      <c r="Q96" s="20">
        <f t="shared" si="63"/>
        <v>5.133004721199642</v>
      </c>
      <c r="R96" s="20">
        <f t="shared" si="64"/>
        <v>6.813502215012167</v>
      </c>
      <c r="S96" s="20">
        <f t="shared" si="65"/>
        <v>8.281</v>
      </c>
      <c r="T96" s="20">
        <f t="shared" si="66"/>
        <v>0.196</v>
      </c>
      <c r="U96" s="20">
        <f t="shared" si="67"/>
        <v>8.134</v>
      </c>
      <c r="V96" s="3"/>
      <c r="W96" s="20">
        <f t="shared" si="86"/>
        <v>-1.4210854715202004E-13</v>
      </c>
      <c r="X96" s="20">
        <f t="shared" si="68"/>
        <v>0</v>
      </c>
      <c r="Y96" s="20">
        <f t="shared" si="69"/>
        <v>0</v>
      </c>
      <c r="Z96" s="3"/>
      <c r="AA96" s="21">
        <f t="shared" si="70"/>
        <v>55.25144651733534</v>
      </c>
      <c r="AB96" s="21">
        <f t="shared" si="71"/>
        <v>1.0060689253551298</v>
      </c>
      <c r="AC96" s="21">
        <f t="shared" si="72"/>
        <v>55.421027016908965</v>
      </c>
      <c r="AD96" s="3"/>
      <c r="AE96" s="21">
        <f t="shared" si="73"/>
        <v>414.0803186289803</v>
      </c>
      <c r="AF96" s="21">
        <f t="shared" si="74"/>
        <v>7.570342546952019</v>
      </c>
      <c r="AG96" s="21">
        <f t="shared" si="75"/>
        <v>426.897628585096</v>
      </c>
      <c r="AH96" s="3"/>
      <c r="AI96" s="22">
        <f t="shared" si="76"/>
        <v>2.329</v>
      </c>
      <c r="AJ96" s="19">
        <f t="shared" si="77"/>
        <v>11.770765999999874</v>
      </c>
      <c r="AK96" s="23">
        <f t="shared" si="78"/>
        <v>0.21303996079644275</v>
      </c>
      <c r="AL96" s="3"/>
      <c r="AM96" s="24">
        <f t="shared" si="79"/>
        <v>1266.6666666666667</v>
      </c>
      <c r="AN96" s="24">
        <f t="shared" si="80"/>
        <v>10576.666666666666</v>
      </c>
      <c r="AO96" s="19">
        <f t="shared" si="81"/>
        <v>32.436677</v>
      </c>
      <c r="AP96" s="19">
        <f t="shared" si="82"/>
        <v>55.25144651733534</v>
      </c>
      <c r="AQ96" s="20">
        <f t="shared" si="83"/>
        <v>35.90819433554889</v>
      </c>
      <c r="AR96" s="23">
        <f t="shared" si="84"/>
        <v>0.6499050540565046</v>
      </c>
      <c r="AT96" s="19">
        <f t="shared" si="85"/>
        <v>3.99266</v>
      </c>
    </row>
    <row r="97" spans="1:46" ht="15">
      <c r="A97">
        <v>3040</v>
      </c>
      <c r="B97">
        <v>805</v>
      </c>
      <c r="C97">
        <v>617</v>
      </c>
      <c r="D97">
        <v>822</v>
      </c>
      <c r="E97">
        <v>678</v>
      </c>
      <c r="F97">
        <v>517</v>
      </c>
      <c r="G97">
        <v>676</v>
      </c>
      <c r="H97">
        <v>2508</v>
      </c>
      <c r="I97" s="18"/>
      <c r="J97" s="18"/>
      <c r="K97" s="3"/>
      <c r="L97" s="19">
        <f t="shared" si="58"/>
        <v>9.299999999999983</v>
      </c>
      <c r="M97" s="19">
        <f t="shared" si="59"/>
        <v>40.432</v>
      </c>
      <c r="N97" s="20">
        <f t="shared" si="60"/>
        <v>5.054000000000016</v>
      </c>
      <c r="O97" s="20">
        <f t="shared" si="61"/>
        <v>18.19440000000006</v>
      </c>
      <c r="P97" s="20">
        <f t="shared" si="62"/>
        <v>6.697032091678626</v>
      </c>
      <c r="Q97" s="20">
        <f t="shared" si="63"/>
        <v>5.133004721199642</v>
      </c>
      <c r="R97" s="20">
        <f t="shared" si="64"/>
        <v>6.8384600985836395</v>
      </c>
      <c r="S97" s="20">
        <f t="shared" si="65"/>
        <v>8.134</v>
      </c>
      <c r="T97" s="20">
        <f t="shared" si="66"/>
        <v>0.245</v>
      </c>
      <c r="U97" s="20">
        <f t="shared" si="67"/>
        <v>8.036</v>
      </c>
      <c r="V97" s="3"/>
      <c r="W97" s="20">
        <f t="shared" si="86"/>
        <v>0</v>
      </c>
      <c r="X97" s="20">
        <f t="shared" si="68"/>
        <v>0</v>
      </c>
      <c r="Y97" s="20">
        <f t="shared" si="69"/>
        <v>0</v>
      </c>
      <c r="Z97" s="3"/>
      <c r="AA97" s="21">
        <f t="shared" si="70"/>
        <v>54.47365903371394</v>
      </c>
      <c r="AB97" s="21">
        <f t="shared" si="71"/>
        <v>1.2575861566939122</v>
      </c>
      <c r="AC97" s="21">
        <f t="shared" si="72"/>
        <v>54.95386535221812</v>
      </c>
      <c r="AD97" s="3"/>
      <c r="AE97" s="21">
        <f t="shared" si="73"/>
        <v>419.5276845323517</v>
      </c>
      <c r="AF97" s="21">
        <f t="shared" si="74"/>
        <v>7.69610116262141</v>
      </c>
      <c r="AG97" s="21">
        <f t="shared" si="75"/>
        <v>432.39301512031784</v>
      </c>
      <c r="AH97" s="3"/>
      <c r="AI97" s="22">
        <f t="shared" si="76"/>
        <v>2.508</v>
      </c>
      <c r="AJ97" s="19">
        <f t="shared" si="77"/>
        <v>12.675432000000042</v>
      </c>
      <c r="AK97" s="23">
        <f t="shared" si="78"/>
        <v>0.23268919740007132</v>
      </c>
      <c r="AL97" s="3"/>
      <c r="AM97" s="24">
        <f t="shared" si="79"/>
        <v>1266.6666666666667</v>
      </c>
      <c r="AN97" s="24">
        <f t="shared" si="80"/>
        <v>10576.666666666666</v>
      </c>
      <c r="AO97" s="19">
        <f t="shared" si="81"/>
        <v>31.860878</v>
      </c>
      <c r="AP97" s="19">
        <f t="shared" si="82"/>
        <v>54.47365903371394</v>
      </c>
      <c r="AQ97" s="20">
        <f t="shared" si="83"/>
        <v>35.270770767462224</v>
      </c>
      <c r="AR97" s="23">
        <f t="shared" si="84"/>
        <v>0.6474830476438717</v>
      </c>
      <c r="AT97" s="19">
        <f t="shared" si="85"/>
        <v>4.043200000000001</v>
      </c>
    </row>
    <row r="98" spans="1:46" ht="15">
      <c r="A98">
        <v>3078</v>
      </c>
      <c r="B98">
        <v>804</v>
      </c>
      <c r="C98">
        <v>617</v>
      </c>
      <c r="D98">
        <v>820</v>
      </c>
      <c r="E98">
        <v>681</v>
      </c>
      <c r="F98">
        <v>516</v>
      </c>
      <c r="G98">
        <v>678</v>
      </c>
      <c r="H98">
        <v>2329</v>
      </c>
      <c r="I98" s="18"/>
      <c r="J98" s="18"/>
      <c r="K98" s="3"/>
      <c r="L98" s="19">
        <f t="shared" si="58"/>
        <v>9.399999999999983</v>
      </c>
      <c r="M98" s="19">
        <f t="shared" si="59"/>
        <v>40.937400000000004</v>
      </c>
      <c r="N98" s="20">
        <f t="shared" si="60"/>
        <v>5.054000000000016</v>
      </c>
      <c r="O98" s="20">
        <f t="shared" si="61"/>
        <v>18.19440000000006</v>
      </c>
      <c r="P98" s="20">
        <f t="shared" si="62"/>
        <v>6.6887127971548015</v>
      </c>
      <c r="Q98" s="20">
        <f t="shared" si="63"/>
        <v>5.133004721199642</v>
      </c>
      <c r="R98" s="20">
        <f t="shared" si="64"/>
        <v>6.821821509535991</v>
      </c>
      <c r="S98" s="20">
        <f t="shared" si="65"/>
        <v>8.281</v>
      </c>
      <c r="T98" s="20">
        <f t="shared" si="66"/>
        <v>0.196</v>
      </c>
      <c r="U98" s="20">
        <f t="shared" si="67"/>
        <v>8.134</v>
      </c>
      <c r="V98" s="3"/>
      <c r="W98" s="20">
        <f t="shared" si="86"/>
        <v>-0.531999999999897</v>
      </c>
      <c r="X98" s="20">
        <f t="shared" si="68"/>
        <v>0</v>
      </c>
      <c r="Y98" s="20">
        <f t="shared" si="69"/>
        <v>0</v>
      </c>
      <c r="Z98" s="3"/>
      <c r="AA98" s="21">
        <f t="shared" si="70"/>
        <v>55.38923067323891</v>
      </c>
      <c r="AB98" s="21">
        <f t="shared" si="71"/>
        <v>1.0060689253551298</v>
      </c>
      <c r="AC98" s="21">
        <f t="shared" si="72"/>
        <v>55.48869615856575</v>
      </c>
      <c r="AD98" s="3"/>
      <c r="AE98" s="21">
        <f t="shared" si="73"/>
        <v>425.0666075996756</v>
      </c>
      <c r="AF98" s="21">
        <f t="shared" si="74"/>
        <v>7.796708055156923</v>
      </c>
      <c r="AG98" s="21">
        <f t="shared" si="75"/>
        <v>437.9418847361744</v>
      </c>
      <c r="AH98" s="3"/>
      <c r="AI98" s="22">
        <f t="shared" si="76"/>
        <v>2.329</v>
      </c>
      <c r="AJ98" s="19">
        <f t="shared" si="77"/>
        <v>11.77076600000004</v>
      </c>
      <c r="AK98" s="23">
        <f t="shared" si="78"/>
        <v>0.21251001064521083</v>
      </c>
      <c r="AL98" s="3"/>
      <c r="AM98" s="24">
        <f t="shared" si="79"/>
        <v>1266.6666666666667</v>
      </c>
      <c r="AN98" s="24">
        <f t="shared" si="80"/>
        <v>10576.666666666666</v>
      </c>
      <c r="AO98" s="19">
        <f t="shared" si="81"/>
        <v>32.436677</v>
      </c>
      <c r="AP98" s="19">
        <f t="shared" si="82"/>
        <v>55.38923067323891</v>
      </c>
      <c r="AQ98" s="20">
        <f t="shared" si="83"/>
        <v>35.90819433554889</v>
      </c>
      <c r="AR98" s="23">
        <f t="shared" si="84"/>
        <v>0.6482883748175581</v>
      </c>
      <c r="AT98" s="19">
        <f t="shared" si="85"/>
        <v>4.09374</v>
      </c>
    </row>
    <row r="99" spans="1:46" ht="15">
      <c r="A99">
        <v>3116</v>
      </c>
      <c r="B99">
        <v>802</v>
      </c>
      <c r="C99">
        <v>616</v>
      </c>
      <c r="D99">
        <v>820</v>
      </c>
      <c r="E99">
        <v>678</v>
      </c>
      <c r="F99">
        <v>517</v>
      </c>
      <c r="G99">
        <v>676</v>
      </c>
      <c r="H99">
        <v>1971</v>
      </c>
      <c r="I99" s="18"/>
      <c r="J99" s="18"/>
      <c r="K99" s="3"/>
      <c r="L99" s="19">
        <f t="shared" si="58"/>
        <v>9.499999999999982</v>
      </c>
      <c r="M99" s="19">
        <f t="shared" si="59"/>
        <v>41.442800000000005</v>
      </c>
      <c r="N99" s="20">
        <f t="shared" si="60"/>
        <v>5.054000000000016</v>
      </c>
      <c r="O99" s="20">
        <f t="shared" si="61"/>
        <v>18.19440000000006</v>
      </c>
      <c r="P99" s="20">
        <f t="shared" si="62"/>
        <v>6.672074208107153</v>
      </c>
      <c r="Q99" s="20">
        <f t="shared" si="63"/>
        <v>5.124685426675819</v>
      </c>
      <c r="R99" s="20">
        <f t="shared" si="64"/>
        <v>6.821821509535991</v>
      </c>
      <c r="S99" s="20">
        <f t="shared" si="65"/>
        <v>8.134</v>
      </c>
      <c r="T99" s="20">
        <f t="shared" si="66"/>
        <v>0.245</v>
      </c>
      <c r="U99" s="20">
        <f t="shared" si="67"/>
        <v>8.036</v>
      </c>
      <c r="V99" s="3"/>
      <c r="W99" s="20">
        <f t="shared" si="86"/>
        <v>0</v>
      </c>
      <c r="X99" s="20">
        <f t="shared" si="68"/>
        <v>0</v>
      </c>
      <c r="Y99" s="20">
        <f t="shared" si="69"/>
        <v>0</v>
      </c>
      <c r="Z99" s="3"/>
      <c r="AA99" s="21">
        <f t="shared" si="70"/>
        <v>54.270651608743584</v>
      </c>
      <c r="AB99" s="21">
        <f t="shared" si="71"/>
        <v>1.2555479295355756</v>
      </c>
      <c r="AC99" s="21">
        <f t="shared" si="72"/>
        <v>54.820157650631224</v>
      </c>
      <c r="AD99" s="3"/>
      <c r="AE99" s="21">
        <f t="shared" si="73"/>
        <v>430.49367276054994</v>
      </c>
      <c r="AF99" s="21">
        <f t="shared" si="74"/>
        <v>7.92226284811048</v>
      </c>
      <c r="AG99" s="21">
        <f t="shared" si="75"/>
        <v>443.42390050123754</v>
      </c>
      <c r="AH99" s="3"/>
      <c r="AI99" s="22">
        <f t="shared" si="76"/>
        <v>1.971</v>
      </c>
      <c r="AJ99" s="19">
        <f t="shared" si="77"/>
        <v>9.961434000000033</v>
      </c>
      <c r="AK99" s="23">
        <f t="shared" si="78"/>
        <v>0.18355102997132872</v>
      </c>
      <c r="AL99" s="3"/>
      <c r="AM99" s="24">
        <f t="shared" si="79"/>
        <v>1266.6666666666667</v>
      </c>
      <c r="AN99" s="24">
        <f t="shared" si="80"/>
        <v>10576.666666666666</v>
      </c>
      <c r="AO99" s="19">
        <f t="shared" si="81"/>
        <v>31.860878</v>
      </c>
      <c r="AP99" s="19">
        <f t="shared" si="82"/>
        <v>54.270651608743584</v>
      </c>
      <c r="AQ99" s="20">
        <f t="shared" si="83"/>
        <v>35.270770767462224</v>
      </c>
      <c r="AR99" s="23">
        <f t="shared" si="84"/>
        <v>0.6499050540565046</v>
      </c>
      <c r="AT99" s="19">
        <f t="shared" si="85"/>
        <v>4.14428</v>
      </c>
    </row>
    <row r="100" spans="1:46" ht="15">
      <c r="A100">
        <v>3156</v>
      </c>
      <c r="B100">
        <v>807</v>
      </c>
      <c r="C100">
        <v>618</v>
      </c>
      <c r="D100">
        <v>826</v>
      </c>
      <c r="E100">
        <v>670</v>
      </c>
      <c r="F100">
        <v>517</v>
      </c>
      <c r="G100">
        <v>674</v>
      </c>
      <c r="H100">
        <v>0</v>
      </c>
      <c r="I100" s="18"/>
      <c r="J100" s="18"/>
      <c r="K100" s="3"/>
      <c r="L100" s="19">
        <f t="shared" si="58"/>
        <v>9.599999999999982</v>
      </c>
      <c r="M100" s="19">
        <f t="shared" si="59"/>
        <v>41.9748</v>
      </c>
      <c r="N100" s="20">
        <f t="shared" si="60"/>
        <v>5.319999999999965</v>
      </c>
      <c r="O100" s="20">
        <f t="shared" si="61"/>
        <v>19.151999999999873</v>
      </c>
      <c r="P100" s="20">
        <f t="shared" si="62"/>
        <v>6.713670680726275</v>
      </c>
      <c r="Q100" s="20">
        <f t="shared" si="63"/>
        <v>5.141324015723466</v>
      </c>
      <c r="R100" s="20">
        <f t="shared" si="64"/>
        <v>6.871737276678938</v>
      </c>
      <c r="S100" s="20">
        <f t="shared" si="65"/>
        <v>7.742</v>
      </c>
      <c r="T100" s="20">
        <f t="shared" si="66"/>
        <v>0.245</v>
      </c>
      <c r="U100" s="20">
        <f t="shared" si="67"/>
        <v>7.938</v>
      </c>
      <c r="V100" s="3"/>
      <c r="W100" s="20">
        <f t="shared" si="86"/>
        <v>0.531999999999897</v>
      </c>
      <c r="X100" s="20">
        <f t="shared" si="68"/>
        <v>0</v>
      </c>
      <c r="Y100" s="20">
        <f t="shared" si="69"/>
        <v>0</v>
      </c>
      <c r="Z100" s="3"/>
      <c r="AA100" s="21">
        <f t="shared" si="70"/>
        <v>51.97723841018282</v>
      </c>
      <c r="AB100" s="21">
        <f t="shared" si="71"/>
        <v>1.2596243838522492</v>
      </c>
      <c r="AC100" s="21">
        <f t="shared" si="72"/>
        <v>54.547850502277406</v>
      </c>
      <c r="AD100" s="3"/>
      <c r="AE100" s="21">
        <f t="shared" si="73"/>
        <v>435.6913966015682</v>
      </c>
      <c r="AF100" s="21">
        <f t="shared" si="74"/>
        <v>8.048225286495706</v>
      </c>
      <c r="AG100" s="21">
        <f t="shared" si="75"/>
        <v>448.8786855514653</v>
      </c>
      <c r="AH100" s="3"/>
      <c r="AI100" s="22">
        <f t="shared" si="76"/>
        <v>0</v>
      </c>
      <c r="AJ100" s="19">
        <f t="shared" si="77"/>
        <v>0</v>
      </c>
      <c r="AK100" s="23">
        <f t="shared" si="78"/>
        <v>0</v>
      </c>
      <c r="AL100" s="3"/>
      <c r="AM100" s="24">
        <f t="shared" si="79"/>
        <v>1333.3333333333333</v>
      </c>
      <c r="AN100" s="24">
        <f t="shared" si="80"/>
        <v>11133.333333333332</v>
      </c>
      <c r="AO100" s="19">
        <f t="shared" si="81"/>
        <v>30.325414</v>
      </c>
      <c r="AP100" s="19">
        <f t="shared" si="82"/>
        <v>51.97723841018282</v>
      </c>
      <c r="AQ100" s="20">
        <f t="shared" si="83"/>
        <v>35.33786798515555</v>
      </c>
      <c r="AR100" s="23">
        <f t="shared" si="84"/>
        <v>0.679871979851714</v>
      </c>
      <c r="AT100" s="19">
        <f t="shared" si="85"/>
        <v>4.1974800000000005</v>
      </c>
    </row>
    <row r="101" spans="1:46" ht="15">
      <c r="A101">
        <v>3194</v>
      </c>
      <c r="B101">
        <v>814</v>
      </c>
      <c r="C101">
        <v>622</v>
      </c>
      <c r="D101">
        <v>830</v>
      </c>
      <c r="E101">
        <v>673</v>
      </c>
      <c r="F101">
        <v>518</v>
      </c>
      <c r="G101">
        <v>676</v>
      </c>
      <c r="H101">
        <v>179</v>
      </c>
      <c r="I101" s="18"/>
      <c r="J101" s="18"/>
      <c r="K101" s="3"/>
      <c r="L101" s="19">
        <f aca="true" t="shared" si="87" ref="L101:L127">L100+0.1</f>
        <v>9.699999999999982</v>
      </c>
      <c r="M101" s="19">
        <f aca="true" t="shared" si="88" ref="M101:M127">A101*0.0133</f>
        <v>42.4802</v>
      </c>
      <c r="N101" s="20">
        <f aca="true" t="shared" si="89" ref="N101:N127">(M101-M100)*10</f>
        <v>5.054000000000016</v>
      </c>
      <c r="O101" s="20">
        <f aca="true" t="shared" si="90" ref="O101:O127">N101*3.6</f>
        <v>18.19440000000006</v>
      </c>
      <c r="P101" s="20">
        <f aca="true" t="shared" si="91" ref="P101:P127">(B101*5/1023)*80/47</f>
        <v>6.771905742393044</v>
      </c>
      <c r="Q101" s="20">
        <f aca="true" t="shared" si="92" ref="Q101:Q127">(C101*5/1023)*80/47</f>
        <v>5.174601193818764</v>
      </c>
      <c r="R101" s="20">
        <f aca="true" t="shared" si="93" ref="R101:R127">(D101*5/1023)*80/47</f>
        <v>6.905014454774235</v>
      </c>
      <c r="S101" s="20">
        <f aca="true" t="shared" si="94" ref="S101:S127">(E101-512)*49/1000</f>
        <v>7.889</v>
      </c>
      <c r="T101" s="20">
        <f aca="true" t="shared" si="95" ref="T101:T127">(F101-512)*49/1000</f>
        <v>0.294</v>
      </c>
      <c r="U101" s="20">
        <f aca="true" t="shared" si="96" ref="U101:U127">(G101-512)*49/1000</f>
        <v>8.036</v>
      </c>
      <c r="V101" s="3"/>
      <c r="W101" s="20">
        <f t="shared" si="86"/>
        <v>1.4210854715202004E-13</v>
      </c>
      <c r="X101" s="20">
        <f aca="true" t="shared" si="97" ref="X101:X127">(I101-$I$5)/16.6</f>
        <v>0</v>
      </c>
      <c r="Y101" s="20">
        <f aca="true" t="shared" si="98" ref="Y101:Y127">(J101-$J$5)/16.6</f>
        <v>0</v>
      </c>
      <c r="Z101" s="3"/>
      <c r="AA101" s="21">
        <f aca="true" t="shared" si="99" ref="AA101:AA127">S101*P101</f>
        <v>53.42356440173873</v>
      </c>
      <c r="AB101" s="21">
        <f aca="true" t="shared" si="100" ref="AB101:AB127">T101*Q101</f>
        <v>1.5213327509827164</v>
      </c>
      <c r="AC101" s="21">
        <f aca="true" t="shared" si="101" ref="AC101:AC127">U101*R101</f>
        <v>55.488696158565745</v>
      </c>
      <c r="AD101" s="3"/>
      <c r="AE101" s="21">
        <f aca="true" t="shared" si="102" ref="AE101:AE127">AA101*0.1+AE100</f>
        <v>441.0337530417421</v>
      </c>
      <c r="AF101" s="21">
        <f aca="true" t="shared" si="103" ref="AF101:AF127">AB101*0.1+AF100</f>
        <v>8.200358561593978</v>
      </c>
      <c r="AG101" s="21">
        <f aca="true" t="shared" si="104" ref="AG101:AG127">AC101*0.1+AG100</f>
        <v>454.4275551673219</v>
      </c>
      <c r="AH101" s="3"/>
      <c r="AI101" s="22">
        <f aca="true" t="shared" si="105" ref="AI101:AI127">H101/1000</f>
        <v>0.179</v>
      </c>
      <c r="AJ101" s="19">
        <f aca="true" t="shared" si="106" ref="AJ101:AJ127">AI101*N101</f>
        <v>0.9046660000000029</v>
      </c>
      <c r="AK101" s="23">
        <f aca="true" t="shared" si="107" ref="AK101:AK127">IF(AA101=0,0,AJ101/AA101)</f>
        <v>0.016933838281493616</v>
      </c>
      <c r="AL101" s="3"/>
      <c r="AM101" s="24">
        <f aca="true" t="shared" si="108" ref="AM101:AM127">((A101-A100)/18)*10*60</f>
        <v>1266.6666666666667</v>
      </c>
      <c r="AN101" s="24">
        <f aca="true" t="shared" si="109" ref="AN101:AN127">AM101*8.35</f>
        <v>10576.666666666666</v>
      </c>
      <c r="AO101" s="19">
        <f aca="true" t="shared" si="110" ref="AO101:AO127">S101*3.917</f>
        <v>30.901213</v>
      </c>
      <c r="AP101" s="19">
        <f aca="true" t="shared" si="111" ref="AP101:AP127">P101*S101</f>
        <v>53.42356440173873</v>
      </c>
      <c r="AQ101" s="20">
        <f aca="true" t="shared" si="112" ref="AQ101:AQ127">AO101*3.14*AN101/30/1000</f>
        <v>34.20839815398444</v>
      </c>
      <c r="AR101" s="23">
        <f aca="true" t="shared" si="113" ref="AR101:AR127">IF(AP101=0,0,AQ101/AP101)</f>
        <v>0.6403241441686937</v>
      </c>
      <c r="AT101" s="19">
        <f aca="true" t="shared" si="114" ref="AT101:AT127">M101/10</f>
        <v>4.24802</v>
      </c>
    </row>
    <row r="102" spans="1:46" ht="15">
      <c r="A102">
        <v>3234</v>
      </c>
      <c r="B102">
        <v>820</v>
      </c>
      <c r="C102">
        <v>627</v>
      </c>
      <c r="D102">
        <v>835</v>
      </c>
      <c r="E102">
        <v>661</v>
      </c>
      <c r="F102">
        <v>516</v>
      </c>
      <c r="G102">
        <v>659</v>
      </c>
      <c r="H102">
        <v>0</v>
      </c>
      <c r="I102" s="18"/>
      <c r="J102" s="18"/>
      <c r="K102" s="3"/>
      <c r="L102" s="19">
        <f t="shared" si="87"/>
        <v>9.799999999999981</v>
      </c>
      <c r="M102" s="19">
        <f t="shared" si="88"/>
        <v>43.0122</v>
      </c>
      <c r="N102" s="20">
        <f t="shared" si="89"/>
        <v>5.319999999999965</v>
      </c>
      <c r="O102" s="20">
        <f t="shared" si="90"/>
        <v>19.151999999999873</v>
      </c>
      <c r="P102" s="20">
        <f t="shared" si="91"/>
        <v>6.821821509535991</v>
      </c>
      <c r="Q102" s="20">
        <f t="shared" si="92"/>
        <v>5.216197666437886</v>
      </c>
      <c r="R102" s="20">
        <f t="shared" si="93"/>
        <v>6.946610927393357</v>
      </c>
      <c r="S102" s="20">
        <f t="shared" si="94"/>
        <v>7.301</v>
      </c>
      <c r="T102" s="20">
        <f t="shared" si="95"/>
        <v>0.196</v>
      </c>
      <c r="U102" s="20">
        <f t="shared" si="96"/>
        <v>7.203</v>
      </c>
      <c r="V102" s="3"/>
      <c r="W102" s="20">
        <f t="shared" si="86"/>
        <v>0.531999999999897</v>
      </c>
      <c r="X102" s="20">
        <f t="shared" si="97"/>
        <v>0</v>
      </c>
      <c r="Y102" s="20">
        <f t="shared" si="98"/>
        <v>0</v>
      </c>
      <c r="Z102" s="3"/>
      <c r="AA102" s="21">
        <f t="shared" si="99"/>
        <v>49.80611884112227</v>
      </c>
      <c r="AB102" s="21">
        <f t="shared" si="100"/>
        <v>1.0223747426218257</v>
      </c>
      <c r="AC102" s="21">
        <f t="shared" si="101"/>
        <v>50.03643851001436</v>
      </c>
      <c r="AD102" s="3"/>
      <c r="AE102" s="21">
        <f t="shared" si="102"/>
        <v>446.01436492585435</v>
      </c>
      <c r="AF102" s="21">
        <f t="shared" si="103"/>
        <v>8.30259603585616</v>
      </c>
      <c r="AG102" s="21">
        <f t="shared" si="104"/>
        <v>459.4311990183233</v>
      </c>
      <c r="AH102" s="3"/>
      <c r="AI102" s="22">
        <f t="shared" si="105"/>
        <v>0</v>
      </c>
      <c r="AJ102" s="19">
        <f t="shared" si="106"/>
        <v>0</v>
      </c>
      <c r="AK102" s="23">
        <f t="shared" si="107"/>
        <v>0</v>
      </c>
      <c r="AL102" s="3"/>
      <c r="AM102" s="24">
        <f t="shared" si="108"/>
        <v>1333.3333333333333</v>
      </c>
      <c r="AN102" s="24">
        <f t="shared" si="109"/>
        <v>11133.333333333332</v>
      </c>
      <c r="AO102" s="19">
        <f t="shared" si="110"/>
        <v>28.598017</v>
      </c>
      <c r="AP102" s="19">
        <f t="shared" si="111"/>
        <v>49.80611884112227</v>
      </c>
      <c r="AQ102" s="20">
        <f t="shared" si="112"/>
        <v>33.32495145435555</v>
      </c>
      <c r="AR102" s="23">
        <f t="shared" si="113"/>
        <v>0.6690935216345527</v>
      </c>
      <c r="AT102" s="19">
        <f t="shared" si="114"/>
        <v>4.30122</v>
      </c>
    </row>
    <row r="103" spans="1:46" ht="15">
      <c r="A103">
        <v>3276</v>
      </c>
      <c r="B103">
        <v>827</v>
      </c>
      <c r="C103">
        <v>628</v>
      </c>
      <c r="D103">
        <v>841</v>
      </c>
      <c r="E103">
        <v>653</v>
      </c>
      <c r="F103">
        <v>516</v>
      </c>
      <c r="G103">
        <v>652</v>
      </c>
      <c r="H103">
        <v>0</v>
      </c>
      <c r="I103" s="18"/>
      <c r="J103" s="18"/>
      <c r="K103" s="3"/>
      <c r="L103" s="19">
        <f t="shared" si="87"/>
        <v>9.89999999999998</v>
      </c>
      <c r="M103" s="19">
        <f t="shared" si="88"/>
        <v>43.570800000000006</v>
      </c>
      <c r="N103" s="20">
        <f t="shared" si="89"/>
        <v>5.586000000000055</v>
      </c>
      <c r="O103" s="20">
        <f t="shared" si="90"/>
        <v>20.1096000000002</v>
      </c>
      <c r="P103" s="20">
        <f t="shared" si="91"/>
        <v>6.880056571202762</v>
      </c>
      <c r="Q103" s="20">
        <f t="shared" si="92"/>
        <v>5.224516960961711</v>
      </c>
      <c r="R103" s="20">
        <f t="shared" si="93"/>
        <v>6.9965266945363025</v>
      </c>
      <c r="S103" s="20">
        <f t="shared" si="94"/>
        <v>6.909</v>
      </c>
      <c r="T103" s="20">
        <f t="shared" si="95"/>
        <v>0.196</v>
      </c>
      <c r="U103" s="20">
        <f t="shared" si="96"/>
        <v>6.86</v>
      </c>
      <c r="V103" s="3"/>
      <c r="W103" s="20">
        <f t="shared" si="86"/>
        <v>1.0640000000000782</v>
      </c>
      <c r="X103" s="20">
        <f t="shared" si="97"/>
        <v>0</v>
      </c>
      <c r="Y103" s="20">
        <f t="shared" si="98"/>
        <v>0</v>
      </c>
      <c r="Z103" s="3"/>
      <c r="AA103" s="21">
        <f t="shared" si="99"/>
        <v>47.53431085043988</v>
      </c>
      <c r="AB103" s="21">
        <f t="shared" si="100"/>
        <v>1.0240053243484952</v>
      </c>
      <c r="AC103" s="21">
        <f t="shared" si="101"/>
        <v>47.99617312451904</v>
      </c>
      <c r="AD103" s="3"/>
      <c r="AE103" s="21">
        <f t="shared" si="102"/>
        <v>450.76779601089834</v>
      </c>
      <c r="AF103" s="21">
        <f t="shared" si="103"/>
        <v>8.40499656829101</v>
      </c>
      <c r="AG103" s="21">
        <f t="shared" si="104"/>
        <v>464.2308163307752</v>
      </c>
      <c r="AH103" s="3"/>
      <c r="AI103" s="22">
        <f t="shared" si="105"/>
        <v>0</v>
      </c>
      <c r="AJ103" s="19">
        <f t="shared" si="106"/>
        <v>0</v>
      </c>
      <c r="AK103" s="23">
        <f t="shared" si="107"/>
        <v>0</v>
      </c>
      <c r="AL103" s="3"/>
      <c r="AM103" s="24">
        <f t="shared" si="108"/>
        <v>1400.0000000000002</v>
      </c>
      <c r="AN103" s="24">
        <f t="shared" si="109"/>
        <v>11690.000000000002</v>
      </c>
      <c r="AO103" s="19">
        <f t="shared" si="110"/>
        <v>27.062552999999998</v>
      </c>
      <c r="AP103" s="19">
        <f t="shared" si="111"/>
        <v>47.53431085043988</v>
      </c>
      <c r="AQ103" s="20">
        <f t="shared" si="112"/>
        <v>33.11247693166</v>
      </c>
      <c r="AR103" s="23">
        <f t="shared" si="113"/>
        <v>0.6966015987029626</v>
      </c>
      <c r="AT103" s="19">
        <f t="shared" si="114"/>
        <v>4.357080000000001</v>
      </c>
    </row>
    <row r="104" spans="1:46" ht="15">
      <c r="A104">
        <v>3316</v>
      </c>
      <c r="B104">
        <v>829</v>
      </c>
      <c r="C104">
        <v>630</v>
      </c>
      <c r="D104">
        <v>840</v>
      </c>
      <c r="E104">
        <v>651</v>
      </c>
      <c r="F104">
        <v>515</v>
      </c>
      <c r="G104">
        <v>650</v>
      </c>
      <c r="H104">
        <v>358</v>
      </c>
      <c r="I104" s="18"/>
      <c r="J104" s="18"/>
      <c r="K104" s="3"/>
      <c r="L104" s="19">
        <f t="shared" si="87"/>
        <v>9.99999999999998</v>
      </c>
      <c r="M104" s="19">
        <f t="shared" si="88"/>
        <v>44.1028</v>
      </c>
      <c r="N104" s="20">
        <f t="shared" si="89"/>
        <v>5.319999999999965</v>
      </c>
      <c r="O104" s="20">
        <f t="shared" si="90"/>
        <v>19.151999999999873</v>
      </c>
      <c r="P104" s="20">
        <f t="shared" si="91"/>
        <v>6.8966951602504105</v>
      </c>
      <c r="Q104" s="20">
        <f t="shared" si="92"/>
        <v>5.241155550009359</v>
      </c>
      <c r="R104" s="20">
        <f t="shared" si="93"/>
        <v>6.988207400012479</v>
      </c>
      <c r="S104" s="20">
        <f t="shared" si="94"/>
        <v>6.811</v>
      </c>
      <c r="T104" s="20">
        <f t="shared" si="95"/>
        <v>0.147</v>
      </c>
      <c r="U104" s="20">
        <f t="shared" si="96"/>
        <v>6.762</v>
      </c>
      <c r="V104" s="3"/>
      <c r="W104" s="20">
        <f t="shared" si="86"/>
        <v>0.531999999999897</v>
      </c>
      <c r="X104" s="20">
        <f t="shared" si="97"/>
        <v>0</v>
      </c>
      <c r="Y104" s="20">
        <f t="shared" si="98"/>
        <v>0</v>
      </c>
      <c r="Z104" s="3"/>
      <c r="AA104" s="21">
        <f t="shared" si="99"/>
        <v>46.97339073646555</v>
      </c>
      <c r="AB104" s="21">
        <f t="shared" si="100"/>
        <v>0.7704498658513758</v>
      </c>
      <c r="AC104" s="21">
        <f t="shared" si="101"/>
        <v>47.25425843888438</v>
      </c>
      <c r="AD104" s="3"/>
      <c r="AE104" s="21">
        <f t="shared" si="102"/>
        <v>455.4651350845449</v>
      </c>
      <c r="AF104" s="21">
        <f t="shared" si="103"/>
        <v>8.482041554876147</v>
      </c>
      <c r="AG104" s="21">
        <f t="shared" si="104"/>
        <v>468.95624217466366</v>
      </c>
      <c r="AH104" s="3"/>
      <c r="AI104" s="22">
        <f t="shared" si="105"/>
        <v>0.358</v>
      </c>
      <c r="AJ104" s="19">
        <f t="shared" si="106"/>
        <v>1.9045599999999874</v>
      </c>
      <c r="AK104" s="23">
        <f t="shared" si="107"/>
        <v>0.04054550821517496</v>
      </c>
      <c r="AL104" s="3"/>
      <c r="AM104" s="24">
        <f t="shared" si="108"/>
        <v>1333.3333333333333</v>
      </c>
      <c r="AN104" s="24">
        <f t="shared" si="109"/>
        <v>11133.333333333332</v>
      </c>
      <c r="AO104" s="19">
        <f t="shared" si="110"/>
        <v>26.678687</v>
      </c>
      <c r="AP104" s="19">
        <f t="shared" si="111"/>
        <v>46.97339073646555</v>
      </c>
      <c r="AQ104" s="20">
        <f t="shared" si="112"/>
        <v>31.08837753124444</v>
      </c>
      <c r="AR104" s="23">
        <f t="shared" si="113"/>
        <v>0.6618295388906312</v>
      </c>
      <c r="AT104" s="19">
        <f t="shared" si="114"/>
        <v>4.41028</v>
      </c>
    </row>
    <row r="105" spans="1:46" ht="15">
      <c r="A105">
        <v>3358</v>
      </c>
      <c r="B105">
        <v>833</v>
      </c>
      <c r="C105">
        <v>632</v>
      </c>
      <c r="D105">
        <v>847</v>
      </c>
      <c r="E105">
        <v>645</v>
      </c>
      <c r="F105">
        <v>517</v>
      </c>
      <c r="G105">
        <v>646</v>
      </c>
      <c r="H105">
        <v>0</v>
      </c>
      <c r="I105" s="18"/>
      <c r="J105" s="18"/>
      <c r="K105" s="3"/>
      <c r="L105" s="19">
        <f t="shared" si="87"/>
        <v>10.09999999999998</v>
      </c>
      <c r="M105" s="19">
        <f t="shared" si="88"/>
        <v>44.6614</v>
      </c>
      <c r="N105" s="20">
        <f t="shared" si="89"/>
        <v>5.585999999999984</v>
      </c>
      <c r="O105" s="20">
        <f t="shared" si="90"/>
        <v>20.109599999999944</v>
      </c>
      <c r="P105" s="20">
        <f t="shared" si="91"/>
        <v>6.929972338345708</v>
      </c>
      <c r="Q105" s="20">
        <f t="shared" si="92"/>
        <v>5.257794139057008</v>
      </c>
      <c r="R105" s="20">
        <f t="shared" si="93"/>
        <v>7.046442461679249</v>
      </c>
      <c r="S105" s="20">
        <f t="shared" si="94"/>
        <v>6.517</v>
      </c>
      <c r="T105" s="20">
        <f t="shared" si="95"/>
        <v>0.245</v>
      </c>
      <c r="U105" s="20">
        <f t="shared" si="96"/>
        <v>6.566</v>
      </c>
      <c r="V105" s="3"/>
      <c r="W105" s="20">
        <f aca="true" t="shared" si="115" ref="W105:W127">(N105-N100)*2</f>
        <v>0.5320000000000391</v>
      </c>
      <c r="X105" s="20">
        <f t="shared" si="97"/>
        <v>0</v>
      </c>
      <c r="Y105" s="20">
        <f t="shared" si="98"/>
        <v>0</v>
      </c>
      <c r="Z105" s="3"/>
      <c r="AA105" s="21">
        <f t="shared" si="99"/>
        <v>45.16262972899898</v>
      </c>
      <c r="AB105" s="21">
        <f t="shared" si="100"/>
        <v>1.288159564068967</v>
      </c>
      <c r="AC105" s="21">
        <f t="shared" si="101"/>
        <v>46.26694120338595</v>
      </c>
      <c r="AD105" s="3"/>
      <c r="AE105" s="21">
        <f t="shared" si="102"/>
        <v>459.9813980574448</v>
      </c>
      <c r="AF105" s="21">
        <f t="shared" si="103"/>
        <v>8.610857511283044</v>
      </c>
      <c r="AG105" s="21">
        <f t="shared" si="104"/>
        <v>473.58293629500224</v>
      </c>
      <c r="AH105" s="3"/>
      <c r="AI105" s="22">
        <f t="shared" si="105"/>
        <v>0</v>
      </c>
      <c r="AJ105" s="19">
        <f t="shared" si="106"/>
        <v>0</v>
      </c>
      <c r="AK105" s="23">
        <f t="shared" si="107"/>
        <v>0</v>
      </c>
      <c r="AL105" s="3"/>
      <c r="AM105" s="24">
        <f t="shared" si="108"/>
        <v>1400.0000000000002</v>
      </c>
      <c r="AN105" s="24">
        <f t="shared" si="109"/>
        <v>11690.000000000002</v>
      </c>
      <c r="AO105" s="19">
        <f t="shared" si="110"/>
        <v>25.527089</v>
      </c>
      <c r="AP105" s="19">
        <f t="shared" si="111"/>
        <v>45.16262972899898</v>
      </c>
      <c r="AQ105" s="20">
        <f t="shared" si="112"/>
        <v>31.233754836246675</v>
      </c>
      <c r="AR105" s="23">
        <f t="shared" si="113"/>
        <v>0.691584060176891</v>
      </c>
      <c r="AT105" s="19">
        <f t="shared" si="114"/>
        <v>4.46614</v>
      </c>
    </row>
    <row r="106" spans="1:46" ht="15">
      <c r="A106">
        <v>3400</v>
      </c>
      <c r="B106">
        <v>836</v>
      </c>
      <c r="C106">
        <v>635</v>
      </c>
      <c r="D106">
        <v>850</v>
      </c>
      <c r="E106">
        <v>639</v>
      </c>
      <c r="F106">
        <v>516</v>
      </c>
      <c r="G106">
        <v>640</v>
      </c>
      <c r="H106">
        <v>0</v>
      </c>
      <c r="I106" s="18"/>
      <c r="J106" s="18"/>
      <c r="K106" s="3"/>
      <c r="L106" s="19">
        <f t="shared" si="87"/>
        <v>10.19999999999998</v>
      </c>
      <c r="M106" s="19">
        <f t="shared" si="88"/>
        <v>45.220000000000006</v>
      </c>
      <c r="N106" s="20">
        <f t="shared" si="89"/>
        <v>5.586000000000055</v>
      </c>
      <c r="O106" s="20">
        <f t="shared" si="90"/>
        <v>20.1096000000002</v>
      </c>
      <c r="P106" s="20">
        <f t="shared" si="91"/>
        <v>6.954930221917182</v>
      </c>
      <c r="Q106" s="20">
        <f t="shared" si="92"/>
        <v>5.282752022628481</v>
      </c>
      <c r="R106" s="20">
        <f t="shared" si="93"/>
        <v>7.071400345250723</v>
      </c>
      <c r="S106" s="20">
        <f t="shared" si="94"/>
        <v>6.223</v>
      </c>
      <c r="T106" s="20">
        <f t="shared" si="95"/>
        <v>0.196</v>
      </c>
      <c r="U106" s="20">
        <f t="shared" si="96"/>
        <v>6.272</v>
      </c>
      <c r="V106" s="3"/>
      <c r="W106" s="20">
        <f t="shared" si="115"/>
        <v>1.0640000000000782</v>
      </c>
      <c r="X106" s="20">
        <f t="shared" si="97"/>
        <v>0</v>
      </c>
      <c r="Y106" s="20">
        <f t="shared" si="98"/>
        <v>0</v>
      </c>
      <c r="Z106" s="3"/>
      <c r="AA106" s="21">
        <f t="shared" si="99"/>
        <v>43.28053077099062</v>
      </c>
      <c r="AB106" s="21">
        <f t="shared" si="100"/>
        <v>1.0354193964351823</v>
      </c>
      <c r="AC106" s="21">
        <f t="shared" si="101"/>
        <v>44.35182296541254</v>
      </c>
      <c r="AD106" s="3"/>
      <c r="AE106" s="21">
        <f t="shared" si="102"/>
        <v>464.30945113454385</v>
      </c>
      <c r="AF106" s="21">
        <f t="shared" si="103"/>
        <v>8.714399450926562</v>
      </c>
      <c r="AG106" s="21">
        <f t="shared" si="104"/>
        <v>478.0181185915435</v>
      </c>
      <c r="AH106" s="3"/>
      <c r="AI106" s="22">
        <f t="shared" si="105"/>
        <v>0</v>
      </c>
      <c r="AJ106" s="19">
        <f t="shared" si="106"/>
        <v>0</v>
      </c>
      <c r="AK106" s="23">
        <f t="shared" si="107"/>
        <v>0</v>
      </c>
      <c r="AL106" s="3"/>
      <c r="AM106" s="24">
        <f t="shared" si="108"/>
        <v>1400.0000000000002</v>
      </c>
      <c r="AN106" s="24">
        <f t="shared" si="109"/>
        <v>11690.000000000002</v>
      </c>
      <c r="AO106" s="19">
        <f t="shared" si="110"/>
        <v>24.375490999999997</v>
      </c>
      <c r="AP106" s="19">
        <f t="shared" si="111"/>
        <v>43.28053077099062</v>
      </c>
      <c r="AQ106" s="20">
        <f t="shared" si="112"/>
        <v>29.824713264686665</v>
      </c>
      <c r="AR106" s="23">
        <f t="shared" si="113"/>
        <v>0.6891022991953947</v>
      </c>
      <c r="AT106" s="19">
        <f t="shared" si="114"/>
        <v>4.522</v>
      </c>
    </row>
    <row r="107" spans="1:46" ht="15">
      <c r="A107">
        <v>3442</v>
      </c>
      <c r="B107">
        <v>839</v>
      </c>
      <c r="C107">
        <v>634</v>
      </c>
      <c r="D107">
        <v>851</v>
      </c>
      <c r="E107">
        <v>640</v>
      </c>
      <c r="F107">
        <v>516</v>
      </c>
      <c r="G107">
        <v>638</v>
      </c>
      <c r="H107">
        <v>358</v>
      </c>
      <c r="I107" s="18"/>
      <c r="J107" s="18"/>
      <c r="K107" s="3"/>
      <c r="L107" s="19">
        <f t="shared" si="87"/>
        <v>10.29999999999998</v>
      </c>
      <c r="M107" s="19">
        <f t="shared" si="88"/>
        <v>45.778600000000004</v>
      </c>
      <c r="N107" s="20">
        <f t="shared" si="89"/>
        <v>5.585999999999984</v>
      </c>
      <c r="O107" s="20">
        <f t="shared" si="90"/>
        <v>20.109599999999944</v>
      </c>
      <c r="P107" s="20">
        <f t="shared" si="91"/>
        <v>6.979888105488655</v>
      </c>
      <c r="Q107" s="20">
        <f t="shared" si="92"/>
        <v>5.274432728104657</v>
      </c>
      <c r="R107" s="20">
        <f t="shared" si="93"/>
        <v>7.079719639774547</v>
      </c>
      <c r="S107" s="20">
        <f t="shared" si="94"/>
        <v>6.272</v>
      </c>
      <c r="T107" s="20">
        <f t="shared" si="95"/>
        <v>0.196</v>
      </c>
      <c r="U107" s="20">
        <f t="shared" si="96"/>
        <v>6.174</v>
      </c>
      <c r="V107" s="3"/>
      <c r="W107" s="20">
        <f t="shared" si="115"/>
        <v>0.5320000000000391</v>
      </c>
      <c r="X107" s="20">
        <f t="shared" si="97"/>
        <v>0</v>
      </c>
      <c r="Y107" s="20">
        <f t="shared" si="98"/>
        <v>0</v>
      </c>
      <c r="Z107" s="3"/>
      <c r="AA107" s="21">
        <f t="shared" si="99"/>
        <v>43.777858197624845</v>
      </c>
      <c r="AB107" s="21">
        <f t="shared" si="100"/>
        <v>1.0337888147085128</v>
      </c>
      <c r="AC107" s="21">
        <f t="shared" si="101"/>
        <v>43.71018905596806</v>
      </c>
      <c r="AD107" s="3"/>
      <c r="AE107" s="21">
        <f t="shared" si="102"/>
        <v>468.68723695430634</v>
      </c>
      <c r="AF107" s="21">
        <f t="shared" si="103"/>
        <v>8.817778332397413</v>
      </c>
      <c r="AG107" s="21">
        <f t="shared" si="104"/>
        <v>482.3891374971403</v>
      </c>
      <c r="AH107" s="3"/>
      <c r="AI107" s="22">
        <f t="shared" si="105"/>
        <v>0.358</v>
      </c>
      <c r="AJ107" s="19">
        <f t="shared" si="106"/>
        <v>1.9997879999999943</v>
      </c>
      <c r="AK107" s="23">
        <f t="shared" si="107"/>
        <v>0.045680352633343135</v>
      </c>
      <c r="AL107" s="3"/>
      <c r="AM107" s="24">
        <f t="shared" si="108"/>
        <v>1400.0000000000002</v>
      </c>
      <c r="AN107" s="24">
        <f t="shared" si="109"/>
        <v>11690.000000000002</v>
      </c>
      <c r="AO107" s="19">
        <f t="shared" si="110"/>
        <v>24.567424</v>
      </c>
      <c r="AP107" s="19">
        <f t="shared" si="111"/>
        <v>43.777858197624845</v>
      </c>
      <c r="AQ107" s="20">
        <f t="shared" si="112"/>
        <v>30.05955352661334</v>
      </c>
      <c r="AR107" s="23">
        <f t="shared" si="113"/>
        <v>0.686638286206615</v>
      </c>
      <c r="AT107" s="19">
        <f t="shared" si="114"/>
        <v>4.57786</v>
      </c>
    </row>
    <row r="108" spans="1:46" ht="15">
      <c r="A108">
        <v>3486</v>
      </c>
      <c r="B108">
        <v>843</v>
      </c>
      <c r="C108">
        <v>638</v>
      </c>
      <c r="D108">
        <v>853</v>
      </c>
      <c r="E108">
        <v>634</v>
      </c>
      <c r="F108">
        <v>515</v>
      </c>
      <c r="G108">
        <v>635</v>
      </c>
      <c r="H108">
        <v>0</v>
      </c>
      <c r="I108" s="18"/>
      <c r="J108" s="18"/>
      <c r="K108" s="3"/>
      <c r="L108" s="19">
        <f t="shared" si="87"/>
        <v>10.399999999999979</v>
      </c>
      <c r="M108" s="19">
        <f t="shared" si="88"/>
        <v>46.363800000000005</v>
      </c>
      <c r="N108" s="20">
        <f t="shared" si="89"/>
        <v>5.852000000000004</v>
      </c>
      <c r="O108" s="20">
        <f t="shared" si="90"/>
        <v>21.067200000000014</v>
      </c>
      <c r="P108" s="20">
        <f t="shared" si="91"/>
        <v>7.013165283583953</v>
      </c>
      <c r="Q108" s="20">
        <f t="shared" si="92"/>
        <v>5.307709906199954</v>
      </c>
      <c r="R108" s="20">
        <f t="shared" si="93"/>
        <v>7.096358228822195</v>
      </c>
      <c r="S108" s="20">
        <f t="shared" si="94"/>
        <v>5.978</v>
      </c>
      <c r="T108" s="20">
        <f t="shared" si="95"/>
        <v>0.147</v>
      </c>
      <c r="U108" s="20">
        <f t="shared" si="96"/>
        <v>6.027</v>
      </c>
      <c r="V108" s="3"/>
      <c r="W108" s="20">
        <f t="shared" si="115"/>
        <v>0.531999999999897</v>
      </c>
      <c r="X108" s="20">
        <f t="shared" si="97"/>
        <v>0</v>
      </c>
      <c r="Y108" s="20">
        <f t="shared" si="98"/>
        <v>0</v>
      </c>
      <c r="Z108" s="3"/>
      <c r="AA108" s="21">
        <f t="shared" si="99"/>
        <v>41.92470206526487</v>
      </c>
      <c r="AB108" s="21">
        <f t="shared" si="100"/>
        <v>0.7802333562113932</v>
      </c>
      <c r="AC108" s="21">
        <f t="shared" si="101"/>
        <v>42.76975104511137</v>
      </c>
      <c r="AD108" s="3"/>
      <c r="AE108" s="21">
        <f t="shared" si="102"/>
        <v>472.8797071608328</v>
      </c>
      <c r="AF108" s="21">
        <f t="shared" si="103"/>
        <v>8.895801668018553</v>
      </c>
      <c r="AG108" s="21">
        <f t="shared" si="104"/>
        <v>486.66611260165143</v>
      </c>
      <c r="AH108" s="3"/>
      <c r="AI108" s="22">
        <f t="shared" si="105"/>
        <v>0</v>
      </c>
      <c r="AJ108" s="19">
        <f t="shared" si="106"/>
        <v>0</v>
      </c>
      <c r="AK108" s="23">
        <f t="shared" si="107"/>
        <v>0</v>
      </c>
      <c r="AL108" s="3"/>
      <c r="AM108" s="24">
        <f t="shared" si="108"/>
        <v>1466.6666666666667</v>
      </c>
      <c r="AN108" s="24">
        <f t="shared" si="109"/>
        <v>12246.666666666666</v>
      </c>
      <c r="AO108" s="19">
        <f t="shared" si="110"/>
        <v>23.415826</v>
      </c>
      <c r="AP108" s="19">
        <f t="shared" si="111"/>
        <v>41.92470206526487</v>
      </c>
      <c r="AQ108" s="20">
        <f t="shared" si="112"/>
        <v>30.01482204815111</v>
      </c>
      <c r="AR108" s="23">
        <f t="shared" si="113"/>
        <v>0.7159221310965204</v>
      </c>
      <c r="AT108" s="19">
        <f t="shared" si="114"/>
        <v>4.636380000000001</v>
      </c>
    </row>
    <row r="109" spans="1:46" ht="15">
      <c r="A109">
        <v>3530</v>
      </c>
      <c r="B109">
        <v>845</v>
      </c>
      <c r="C109">
        <v>640</v>
      </c>
      <c r="D109">
        <v>857</v>
      </c>
      <c r="E109">
        <v>631</v>
      </c>
      <c r="F109">
        <v>516</v>
      </c>
      <c r="G109">
        <v>629</v>
      </c>
      <c r="H109">
        <v>179</v>
      </c>
      <c r="I109" s="18"/>
      <c r="J109" s="18"/>
      <c r="K109" s="3"/>
      <c r="L109" s="19">
        <f t="shared" si="87"/>
        <v>10.499999999999979</v>
      </c>
      <c r="M109" s="19">
        <f t="shared" si="88"/>
        <v>46.949000000000005</v>
      </c>
      <c r="N109" s="20">
        <f t="shared" si="89"/>
        <v>5.852000000000004</v>
      </c>
      <c r="O109" s="20">
        <f t="shared" si="90"/>
        <v>21.067200000000014</v>
      </c>
      <c r="P109" s="20">
        <f t="shared" si="91"/>
        <v>7.0298038726316</v>
      </c>
      <c r="Q109" s="20">
        <f t="shared" si="92"/>
        <v>5.3243484952476035</v>
      </c>
      <c r="R109" s="20">
        <f t="shared" si="93"/>
        <v>7.129635406917493</v>
      </c>
      <c r="S109" s="20">
        <f t="shared" si="94"/>
        <v>5.831</v>
      </c>
      <c r="T109" s="20">
        <f t="shared" si="95"/>
        <v>0.196</v>
      </c>
      <c r="U109" s="20">
        <f t="shared" si="96"/>
        <v>5.733</v>
      </c>
      <c r="V109" s="3"/>
      <c r="W109" s="20">
        <f t="shared" si="115"/>
        <v>1.0640000000000782</v>
      </c>
      <c r="X109" s="20">
        <f t="shared" si="97"/>
        <v>0</v>
      </c>
      <c r="Y109" s="20">
        <f t="shared" si="98"/>
        <v>0</v>
      </c>
      <c r="Z109" s="3"/>
      <c r="AA109" s="21">
        <f t="shared" si="99"/>
        <v>40.99078638131486</v>
      </c>
      <c r="AB109" s="21">
        <f t="shared" si="100"/>
        <v>1.0435723050685304</v>
      </c>
      <c r="AC109" s="21">
        <f t="shared" si="101"/>
        <v>40.87419978785798</v>
      </c>
      <c r="AD109" s="3"/>
      <c r="AE109" s="21">
        <f t="shared" si="102"/>
        <v>476.9787857989643</v>
      </c>
      <c r="AF109" s="21">
        <f t="shared" si="103"/>
        <v>9.000158898525406</v>
      </c>
      <c r="AG109" s="21">
        <f t="shared" si="104"/>
        <v>490.75353258043725</v>
      </c>
      <c r="AH109" s="3"/>
      <c r="AI109" s="22">
        <f t="shared" si="105"/>
        <v>0.179</v>
      </c>
      <c r="AJ109" s="19">
        <f t="shared" si="106"/>
        <v>1.0475080000000005</v>
      </c>
      <c r="AK109" s="23">
        <f t="shared" si="107"/>
        <v>0.025554718327567727</v>
      </c>
      <c r="AL109" s="3"/>
      <c r="AM109" s="24">
        <f t="shared" si="108"/>
        <v>1466.6666666666667</v>
      </c>
      <c r="AN109" s="24">
        <f t="shared" si="109"/>
        <v>12246.666666666666</v>
      </c>
      <c r="AO109" s="19">
        <f t="shared" si="110"/>
        <v>22.840027</v>
      </c>
      <c r="AP109" s="19">
        <f t="shared" si="111"/>
        <v>40.99078638131486</v>
      </c>
      <c r="AQ109" s="20">
        <f t="shared" si="112"/>
        <v>29.276752653524444</v>
      </c>
      <c r="AR109" s="23">
        <f t="shared" si="113"/>
        <v>0.7142276408454044</v>
      </c>
      <c r="AT109" s="19">
        <f t="shared" si="114"/>
        <v>4.6949000000000005</v>
      </c>
    </row>
    <row r="110" spans="1:46" ht="15">
      <c r="A110">
        <v>3572</v>
      </c>
      <c r="B110">
        <v>847</v>
      </c>
      <c r="C110">
        <v>639</v>
      </c>
      <c r="D110">
        <v>859</v>
      </c>
      <c r="E110">
        <v>627</v>
      </c>
      <c r="F110">
        <v>516</v>
      </c>
      <c r="G110">
        <v>630</v>
      </c>
      <c r="H110">
        <v>0</v>
      </c>
      <c r="I110" s="18"/>
      <c r="J110" s="18"/>
      <c r="K110" s="3"/>
      <c r="L110" s="19">
        <f t="shared" si="87"/>
        <v>10.599999999999978</v>
      </c>
      <c r="M110" s="19">
        <f t="shared" si="88"/>
        <v>47.507600000000004</v>
      </c>
      <c r="N110" s="20">
        <f t="shared" si="89"/>
        <v>5.585999999999984</v>
      </c>
      <c r="O110" s="20">
        <f t="shared" si="90"/>
        <v>20.109599999999944</v>
      </c>
      <c r="P110" s="20">
        <f t="shared" si="91"/>
        <v>7.046442461679249</v>
      </c>
      <c r="Q110" s="20">
        <f t="shared" si="92"/>
        <v>5.316029200723778</v>
      </c>
      <c r="R110" s="20">
        <f t="shared" si="93"/>
        <v>7.146273995965142</v>
      </c>
      <c r="S110" s="20">
        <f t="shared" si="94"/>
        <v>5.635</v>
      </c>
      <c r="T110" s="20">
        <f t="shared" si="95"/>
        <v>0.196</v>
      </c>
      <c r="U110" s="20">
        <f t="shared" si="96"/>
        <v>5.782</v>
      </c>
      <c r="V110" s="3"/>
      <c r="W110" s="20">
        <f t="shared" si="115"/>
        <v>0</v>
      </c>
      <c r="X110" s="20">
        <f t="shared" si="97"/>
        <v>0</v>
      </c>
      <c r="Y110" s="20">
        <f t="shared" si="98"/>
        <v>0</v>
      </c>
      <c r="Z110" s="3"/>
      <c r="AA110" s="21">
        <f t="shared" si="99"/>
        <v>39.70670327156257</v>
      </c>
      <c r="AB110" s="21">
        <f t="shared" si="100"/>
        <v>1.0419417233418606</v>
      </c>
      <c r="AC110" s="21">
        <f t="shared" si="101"/>
        <v>41.31975624467045</v>
      </c>
      <c r="AD110" s="3"/>
      <c r="AE110" s="21">
        <f t="shared" si="102"/>
        <v>480.94945612612054</v>
      </c>
      <c r="AF110" s="21">
        <f t="shared" si="103"/>
        <v>9.104353070859592</v>
      </c>
      <c r="AG110" s="21">
        <f t="shared" si="104"/>
        <v>494.8855082049043</v>
      </c>
      <c r="AH110" s="3"/>
      <c r="AI110" s="22">
        <f t="shared" si="105"/>
        <v>0</v>
      </c>
      <c r="AJ110" s="19">
        <f t="shared" si="106"/>
        <v>0</v>
      </c>
      <c r="AK110" s="23">
        <f t="shared" si="107"/>
        <v>0</v>
      </c>
      <c r="AL110" s="3"/>
      <c r="AM110" s="24">
        <f t="shared" si="108"/>
        <v>1400.0000000000002</v>
      </c>
      <c r="AN110" s="24">
        <f t="shared" si="109"/>
        <v>11690.000000000002</v>
      </c>
      <c r="AO110" s="19">
        <f t="shared" si="110"/>
        <v>22.072294999999997</v>
      </c>
      <c r="AP110" s="19">
        <f t="shared" si="111"/>
        <v>39.70670327156257</v>
      </c>
      <c r="AQ110" s="20">
        <f t="shared" si="112"/>
        <v>27.00663012156667</v>
      </c>
      <c r="AR110" s="23">
        <f t="shared" si="113"/>
        <v>0.6801529186863637</v>
      </c>
      <c r="AT110" s="19">
        <f t="shared" si="114"/>
        <v>4.7507600000000005</v>
      </c>
    </row>
    <row r="111" spans="1:46" ht="15">
      <c r="A111">
        <v>3616</v>
      </c>
      <c r="B111">
        <v>846</v>
      </c>
      <c r="C111">
        <v>639</v>
      </c>
      <c r="D111">
        <v>859</v>
      </c>
      <c r="E111">
        <v>629</v>
      </c>
      <c r="F111">
        <v>516</v>
      </c>
      <c r="G111">
        <v>630</v>
      </c>
      <c r="H111">
        <v>0</v>
      </c>
      <c r="I111" s="18"/>
      <c r="J111" s="18"/>
      <c r="K111" s="3"/>
      <c r="L111" s="19">
        <f t="shared" si="87"/>
        <v>10.699999999999978</v>
      </c>
      <c r="M111" s="19">
        <f t="shared" si="88"/>
        <v>48.092800000000004</v>
      </c>
      <c r="N111" s="20">
        <f t="shared" si="89"/>
        <v>5.852000000000004</v>
      </c>
      <c r="O111" s="20">
        <f t="shared" si="90"/>
        <v>21.067200000000014</v>
      </c>
      <c r="P111" s="20">
        <f t="shared" si="91"/>
        <v>7.038123167155424</v>
      </c>
      <c r="Q111" s="20">
        <f t="shared" si="92"/>
        <v>5.316029200723778</v>
      </c>
      <c r="R111" s="20">
        <f t="shared" si="93"/>
        <v>7.146273995965142</v>
      </c>
      <c r="S111" s="20">
        <f t="shared" si="94"/>
        <v>5.733</v>
      </c>
      <c r="T111" s="20">
        <f t="shared" si="95"/>
        <v>0.196</v>
      </c>
      <c r="U111" s="20">
        <f t="shared" si="96"/>
        <v>5.782</v>
      </c>
      <c r="V111" s="3"/>
      <c r="W111" s="20">
        <f t="shared" si="115"/>
        <v>0.531999999999897</v>
      </c>
      <c r="X111" s="20">
        <f t="shared" si="97"/>
        <v>0</v>
      </c>
      <c r="Y111" s="20">
        <f t="shared" si="98"/>
        <v>0</v>
      </c>
      <c r="Z111" s="3"/>
      <c r="AA111" s="21">
        <f t="shared" si="99"/>
        <v>40.34956011730205</v>
      </c>
      <c r="AB111" s="21">
        <f t="shared" si="100"/>
        <v>1.0419417233418606</v>
      </c>
      <c r="AC111" s="21">
        <f t="shared" si="101"/>
        <v>41.31975624467045</v>
      </c>
      <c r="AD111" s="3"/>
      <c r="AE111" s="21">
        <f t="shared" si="102"/>
        <v>484.98441213785077</v>
      </c>
      <c r="AF111" s="21">
        <f t="shared" si="103"/>
        <v>9.208547243193777</v>
      </c>
      <c r="AG111" s="21">
        <f t="shared" si="104"/>
        <v>499.0174838293713</v>
      </c>
      <c r="AH111" s="3"/>
      <c r="AI111" s="22">
        <f t="shared" si="105"/>
        <v>0</v>
      </c>
      <c r="AJ111" s="19">
        <f t="shared" si="106"/>
        <v>0</v>
      </c>
      <c r="AK111" s="23">
        <f t="shared" si="107"/>
        <v>0</v>
      </c>
      <c r="AL111" s="3"/>
      <c r="AM111" s="24">
        <f t="shared" si="108"/>
        <v>1466.6666666666667</v>
      </c>
      <c r="AN111" s="24">
        <f t="shared" si="109"/>
        <v>12246.666666666666</v>
      </c>
      <c r="AO111" s="19">
        <f t="shared" si="110"/>
        <v>22.456160999999998</v>
      </c>
      <c r="AP111" s="19">
        <f t="shared" si="111"/>
        <v>40.34956011730205</v>
      </c>
      <c r="AQ111" s="20">
        <f t="shared" si="112"/>
        <v>28.784706390439997</v>
      </c>
      <c r="AR111" s="23">
        <f t="shared" si="113"/>
        <v>0.7133834001351852</v>
      </c>
      <c r="AT111" s="19">
        <f t="shared" si="114"/>
        <v>4.80928</v>
      </c>
    </row>
    <row r="112" spans="1:46" ht="15">
      <c r="A112">
        <v>3660</v>
      </c>
      <c r="B112">
        <v>849</v>
      </c>
      <c r="C112">
        <v>641</v>
      </c>
      <c r="D112">
        <v>861</v>
      </c>
      <c r="E112">
        <v>627</v>
      </c>
      <c r="F112">
        <v>516</v>
      </c>
      <c r="G112">
        <v>627</v>
      </c>
      <c r="H112">
        <v>179</v>
      </c>
      <c r="I112" s="18"/>
      <c r="J112" s="18"/>
      <c r="K112" s="3"/>
      <c r="L112" s="19">
        <f t="shared" si="87"/>
        <v>10.799999999999978</v>
      </c>
      <c r="M112" s="19">
        <f t="shared" si="88"/>
        <v>48.678000000000004</v>
      </c>
      <c r="N112" s="20">
        <f t="shared" si="89"/>
        <v>5.852000000000004</v>
      </c>
      <c r="O112" s="20">
        <f t="shared" si="90"/>
        <v>21.067200000000014</v>
      </c>
      <c r="P112" s="20">
        <f t="shared" si="91"/>
        <v>7.063081050726898</v>
      </c>
      <c r="Q112" s="20">
        <f t="shared" si="92"/>
        <v>5.332667789771427</v>
      </c>
      <c r="R112" s="20">
        <f t="shared" si="93"/>
        <v>7.162912585012791</v>
      </c>
      <c r="S112" s="20">
        <f t="shared" si="94"/>
        <v>5.635</v>
      </c>
      <c r="T112" s="20">
        <f t="shared" si="95"/>
        <v>0.196</v>
      </c>
      <c r="U112" s="20">
        <f t="shared" si="96"/>
        <v>5.635</v>
      </c>
      <c r="V112" s="3"/>
      <c r="W112" s="20">
        <f t="shared" si="115"/>
        <v>0.5320000000000391</v>
      </c>
      <c r="X112" s="20">
        <f t="shared" si="97"/>
        <v>0</v>
      </c>
      <c r="Y112" s="20">
        <f t="shared" si="98"/>
        <v>0</v>
      </c>
      <c r="Z112" s="3"/>
      <c r="AA112" s="21">
        <f t="shared" si="99"/>
        <v>39.800461720846066</v>
      </c>
      <c r="AB112" s="21">
        <f t="shared" si="100"/>
        <v>1.0452028867951997</v>
      </c>
      <c r="AC112" s="21">
        <f t="shared" si="101"/>
        <v>40.36301241654707</v>
      </c>
      <c r="AD112" s="3"/>
      <c r="AE112" s="21">
        <f t="shared" si="102"/>
        <v>488.96445830993537</v>
      </c>
      <c r="AF112" s="21">
        <f t="shared" si="103"/>
        <v>9.313067531873298</v>
      </c>
      <c r="AG112" s="21">
        <f t="shared" si="104"/>
        <v>503.053785071026</v>
      </c>
      <c r="AH112" s="3"/>
      <c r="AI112" s="22">
        <f t="shared" si="105"/>
        <v>0.179</v>
      </c>
      <c r="AJ112" s="19">
        <f t="shared" si="106"/>
        <v>1.0475080000000005</v>
      </c>
      <c r="AK112" s="23">
        <f t="shared" si="107"/>
        <v>0.02631899115510394</v>
      </c>
      <c r="AL112" s="3"/>
      <c r="AM112" s="24">
        <f t="shared" si="108"/>
        <v>1466.6666666666667</v>
      </c>
      <c r="AN112" s="24">
        <f t="shared" si="109"/>
        <v>12246.666666666666</v>
      </c>
      <c r="AO112" s="19">
        <f t="shared" si="110"/>
        <v>22.072294999999997</v>
      </c>
      <c r="AP112" s="19">
        <f t="shared" si="111"/>
        <v>39.800461720846066</v>
      </c>
      <c r="AQ112" s="20">
        <f t="shared" si="112"/>
        <v>28.292660127355553</v>
      </c>
      <c r="AR112" s="23">
        <f t="shared" si="113"/>
        <v>0.7108626107354142</v>
      </c>
      <c r="AT112" s="19">
        <f t="shared" si="114"/>
        <v>4.867800000000001</v>
      </c>
    </row>
    <row r="113" spans="1:46" ht="15">
      <c r="A113">
        <v>3704</v>
      </c>
      <c r="B113">
        <v>851</v>
      </c>
      <c r="C113">
        <v>642</v>
      </c>
      <c r="D113">
        <v>862</v>
      </c>
      <c r="E113">
        <v>625</v>
      </c>
      <c r="F113">
        <v>516</v>
      </c>
      <c r="G113">
        <v>625</v>
      </c>
      <c r="H113">
        <v>0</v>
      </c>
      <c r="I113" s="18"/>
      <c r="J113" s="18"/>
      <c r="K113" s="3"/>
      <c r="L113" s="19">
        <f t="shared" si="87"/>
        <v>10.899999999999977</v>
      </c>
      <c r="M113" s="19">
        <f t="shared" si="88"/>
        <v>49.263200000000005</v>
      </c>
      <c r="N113" s="20">
        <f t="shared" si="89"/>
        <v>5.852000000000004</v>
      </c>
      <c r="O113" s="20">
        <f t="shared" si="90"/>
        <v>21.067200000000014</v>
      </c>
      <c r="P113" s="20">
        <f t="shared" si="91"/>
        <v>7.079719639774547</v>
      </c>
      <c r="Q113" s="20">
        <f t="shared" si="92"/>
        <v>5.340987084295251</v>
      </c>
      <c r="R113" s="20">
        <f t="shared" si="93"/>
        <v>7.171231879536615</v>
      </c>
      <c r="S113" s="20">
        <f t="shared" si="94"/>
        <v>5.537</v>
      </c>
      <c r="T113" s="20">
        <f t="shared" si="95"/>
        <v>0.196</v>
      </c>
      <c r="U113" s="20">
        <f t="shared" si="96"/>
        <v>5.537</v>
      </c>
      <c r="V113" s="3"/>
      <c r="W113" s="20">
        <f t="shared" si="115"/>
        <v>0</v>
      </c>
      <c r="X113" s="20">
        <f t="shared" si="97"/>
        <v>0</v>
      </c>
      <c r="Y113" s="20">
        <f t="shared" si="98"/>
        <v>0</v>
      </c>
      <c r="Z113" s="3"/>
      <c r="AA113" s="21">
        <f t="shared" si="99"/>
        <v>39.20040764543167</v>
      </c>
      <c r="AB113" s="21">
        <f t="shared" si="100"/>
        <v>1.0468334685218692</v>
      </c>
      <c r="AC113" s="21">
        <f t="shared" si="101"/>
        <v>39.70711091699424</v>
      </c>
      <c r="AD113" s="3"/>
      <c r="AE113" s="21">
        <f t="shared" si="102"/>
        <v>492.8844990744785</v>
      </c>
      <c r="AF113" s="21">
        <f t="shared" si="103"/>
        <v>9.417750878725485</v>
      </c>
      <c r="AG113" s="21">
        <f t="shared" si="104"/>
        <v>507.0244961627254</v>
      </c>
      <c r="AH113" s="3"/>
      <c r="AI113" s="22">
        <f t="shared" si="105"/>
        <v>0</v>
      </c>
      <c r="AJ113" s="19">
        <f t="shared" si="106"/>
        <v>0</v>
      </c>
      <c r="AK113" s="23">
        <f t="shared" si="107"/>
        <v>0</v>
      </c>
      <c r="AL113" s="3"/>
      <c r="AM113" s="24">
        <f t="shared" si="108"/>
        <v>1466.6666666666667</v>
      </c>
      <c r="AN113" s="24">
        <f t="shared" si="109"/>
        <v>12246.666666666666</v>
      </c>
      <c r="AO113" s="19">
        <f t="shared" si="110"/>
        <v>21.688429</v>
      </c>
      <c r="AP113" s="19">
        <f t="shared" si="111"/>
        <v>39.20040764543167</v>
      </c>
      <c r="AQ113" s="20">
        <f t="shared" si="112"/>
        <v>27.80061386427111</v>
      </c>
      <c r="AR113" s="23">
        <f t="shared" si="113"/>
        <v>0.7091919583012534</v>
      </c>
      <c r="AT113" s="19">
        <f t="shared" si="114"/>
        <v>4.9263200000000005</v>
      </c>
    </row>
    <row r="114" spans="1:46" ht="15">
      <c r="A114">
        <v>3748</v>
      </c>
      <c r="B114">
        <v>852</v>
      </c>
      <c r="C114">
        <v>644</v>
      </c>
      <c r="D114">
        <v>862</v>
      </c>
      <c r="E114">
        <v>620</v>
      </c>
      <c r="F114">
        <v>515</v>
      </c>
      <c r="G114">
        <v>620</v>
      </c>
      <c r="H114">
        <v>179</v>
      </c>
      <c r="I114" s="18"/>
      <c r="J114" s="18"/>
      <c r="K114" s="3"/>
      <c r="L114" s="19">
        <f t="shared" si="87"/>
        <v>10.999999999999977</v>
      </c>
      <c r="M114" s="19">
        <f t="shared" si="88"/>
        <v>49.848400000000005</v>
      </c>
      <c r="N114" s="20">
        <f t="shared" si="89"/>
        <v>5.852000000000004</v>
      </c>
      <c r="O114" s="20">
        <f t="shared" si="90"/>
        <v>21.067200000000014</v>
      </c>
      <c r="P114" s="20">
        <f t="shared" si="91"/>
        <v>7.088038934298371</v>
      </c>
      <c r="Q114" s="20">
        <f t="shared" si="92"/>
        <v>5.3576256733429</v>
      </c>
      <c r="R114" s="20">
        <f t="shared" si="93"/>
        <v>7.171231879536615</v>
      </c>
      <c r="S114" s="20">
        <f t="shared" si="94"/>
        <v>5.292</v>
      </c>
      <c r="T114" s="20">
        <f t="shared" si="95"/>
        <v>0.147</v>
      </c>
      <c r="U114" s="20">
        <f t="shared" si="96"/>
        <v>5.292</v>
      </c>
      <c r="V114" s="3"/>
      <c r="W114" s="20">
        <f t="shared" si="115"/>
        <v>0</v>
      </c>
      <c r="X114" s="20">
        <f t="shared" si="97"/>
        <v>0</v>
      </c>
      <c r="Y114" s="20">
        <f t="shared" si="98"/>
        <v>0</v>
      </c>
      <c r="Z114" s="3"/>
      <c r="AA114" s="21">
        <f t="shared" si="99"/>
        <v>37.509902040306976</v>
      </c>
      <c r="AB114" s="21">
        <f t="shared" si="100"/>
        <v>0.7875709739814063</v>
      </c>
      <c r="AC114" s="21">
        <f t="shared" si="101"/>
        <v>37.95015910650776</v>
      </c>
      <c r="AD114" s="3"/>
      <c r="AE114" s="21">
        <f t="shared" si="102"/>
        <v>496.6354892785092</v>
      </c>
      <c r="AF114" s="21">
        <f t="shared" si="103"/>
        <v>9.496507976123626</v>
      </c>
      <c r="AG114" s="21">
        <f t="shared" si="104"/>
        <v>510.8195120733762</v>
      </c>
      <c r="AH114" s="3"/>
      <c r="AI114" s="22">
        <f t="shared" si="105"/>
        <v>0.179</v>
      </c>
      <c r="AJ114" s="19">
        <f t="shared" si="106"/>
        <v>1.0475080000000005</v>
      </c>
      <c r="AK114" s="23">
        <f t="shared" si="107"/>
        <v>0.027926172637677937</v>
      </c>
      <c r="AL114" s="3"/>
      <c r="AM114" s="24">
        <f t="shared" si="108"/>
        <v>1466.6666666666667</v>
      </c>
      <c r="AN114" s="24">
        <f t="shared" si="109"/>
        <v>12246.666666666666</v>
      </c>
      <c r="AO114" s="19">
        <f t="shared" si="110"/>
        <v>20.728763999999998</v>
      </c>
      <c r="AP114" s="19">
        <f t="shared" si="111"/>
        <v>37.509902040306976</v>
      </c>
      <c r="AQ114" s="20">
        <f t="shared" si="112"/>
        <v>26.570498206559993</v>
      </c>
      <c r="AR114" s="23">
        <f t="shared" si="113"/>
        <v>0.7083595733736697</v>
      </c>
      <c r="AT114" s="19">
        <f t="shared" si="114"/>
        <v>4.98484</v>
      </c>
    </row>
    <row r="115" spans="1:46" ht="15">
      <c r="A115">
        <v>3792</v>
      </c>
      <c r="B115">
        <v>853</v>
      </c>
      <c r="C115">
        <v>644</v>
      </c>
      <c r="D115">
        <v>864</v>
      </c>
      <c r="E115">
        <v>619</v>
      </c>
      <c r="F115">
        <v>515</v>
      </c>
      <c r="G115">
        <v>619</v>
      </c>
      <c r="H115">
        <v>358</v>
      </c>
      <c r="I115" s="18"/>
      <c r="J115" s="18"/>
      <c r="K115" s="3"/>
      <c r="L115" s="19">
        <f t="shared" si="87"/>
        <v>11.099999999999977</v>
      </c>
      <c r="M115" s="19">
        <f t="shared" si="88"/>
        <v>50.433600000000006</v>
      </c>
      <c r="N115" s="20">
        <f t="shared" si="89"/>
        <v>5.852000000000004</v>
      </c>
      <c r="O115" s="20">
        <f t="shared" si="90"/>
        <v>21.067200000000014</v>
      </c>
      <c r="P115" s="20">
        <f t="shared" si="91"/>
        <v>7.096358228822195</v>
      </c>
      <c r="Q115" s="20">
        <f t="shared" si="92"/>
        <v>5.3576256733429</v>
      </c>
      <c r="R115" s="20">
        <f t="shared" si="93"/>
        <v>7.187870468584264</v>
      </c>
      <c r="S115" s="20">
        <f t="shared" si="94"/>
        <v>5.243</v>
      </c>
      <c r="T115" s="20">
        <f t="shared" si="95"/>
        <v>0.147</v>
      </c>
      <c r="U115" s="20">
        <f t="shared" si="96"/>
        <v>5.243</v>
      </c>
      <c r="V115" s="3"/>
      <c r="W115" s="20">
        <f t="shared" si="115"/>
        <v>0.5320000000000391</v>
      </c>
      <c r="X115" s="20">
        <f t="shared" si="97"/>
        <v>0</v>
      </c>
      <c r="Y115" s="20">
        <f t="shared" si="98"/>
        <v>0</v>
      </c>
      <c r="Z115" s="3"/>
      <c r="AA115" s="21">
        <f t="shared" si="99"/>
        <v>37.20620619371477</v>
      </c>
      <c r="AB115" s="21">
        <f t="shared" si="100"/>
        <v>0.7875709739814063</v>
      </c>
      <c r="AC115" s="21">
        <f t="shared" si="101"/>
        <v>37.6860048667873</v>
      </c>
      <c r="AD115" s="3"/>
      <c r="AE115" s="21">
        <f t="shared" si="102"/>
        <v>500.3561098978807</v>
      </c>
      <c r="AF115" s="21">
        <f t="shared" si="103"/>
        <v>9.575265073521766</v>
      </c>
      <c r="AG115" s="21">
        <f t="shared" si="104"/>
        <v>514.5881125600549</v>
      </c>
      <c r="AH115" s="3"/>
      <c r="AI115" s="22">
        <f t="shared" si="105"/>
        <v>0.358</v>
      </c>
      <c r="AJ115" s="19">
        <f t="shared" si="106"/>
        <v>2.095016000000001</v>
      </c>
      <c r="AK115" s="23">
        <f t="shared" si="107"/>
        <v>0.05630824032668806</v>
      </c>
      <c r="AL115" s="3"/>
      <c r="AM115" s="24">
        <f t="shared" si="108"/>
        <v>1466.6666666666667</v>
      </c>
      <c r="AN115" s="24">
        <f t="shared" si="109"/>
        <v>12246.666666666666</v>
      </c>
      <c r="AO115" s="19">
        <f t="shared" si="110"/>
        <v>20.536831</v>
      </c>
      <c r="AP115" s="19">
        <f t="shared" si="111"/>
        <v>37.20620619371477</v>
      </c>
      <c r="AQ115" s="20">
        <f t="shared" si="112"/>
        <v>26.324475075017773</v>
      </c>
      <c r="AR115" s="23">
        <f t="shared" si="113"/>
        <v>0.7075291401106291</v>
      </c>
      <c r="AT115" s="19">
        <f t="shared" si="114"/>
        <v>5.043360000000001</v>
      </c>
    </row>
    <row r="116" spans="1:46" ht="15">
      <c r="A116">
        <v>3836</v>
      </c>
      <c r="B116">
        <v>851</v>
      </c>
      <c r="C116">
        <v>641</v>
      </c>
      <c r="D116">
        <v>863</v>
      </c>
      <c r="E116">
        <v>625</v>
      </c>
      <c r="F116">
        <v>516</v>
      </c>
      <c r="G116">
        <v>626</v>
      </c>
      <c r="H116">
        <v>0</v>
      </c>
      <c r="I116" s="18"/>
      <c r="J116" s="18"/>
      <c r="K116" s="3"/>
      <c r="L116" s="19">
        <f t="shared" si="87"/>
        <v>11.199999999999976</v>
      </c>
      <c r="M116" s="19">
        <f t="shared" si="88"/>
        <v>51.018800000000006</v>
      </c>
      <c r="N116" s="20">
        <f t="shared" si="89"/>
        <v>5.852000000000004</v>
      </c>
      <c r="O116" s="20">
        <f t="shared" si="90"/>
        <v>21.067200000000014</v>
      </c>
      <c r="P116" s="20">
        <f t="shared" si="91"/>
        <v>7.079719639774547</v>
      </c>
      <c r="Q116" s="20">
        <f t="shared" si="92"/>
        <v>5.332667789771427</v>
      </c>
      <c r="R116" s="20">
        <f t="shared" si="93"/>
        <v>7.17955117406044</v>
      </c>
      <c r="S116" s="20">
        <f t="shared" si="94"/>
        <v>5.537</v>
      </c>
      <c r="T116" s="20">
        <f t="shared" si="95"/>
        <v>0.196</v>
      </c>
      <c r="U116" s="20">
        <f t="shared" si="96"/>
        <v>5.586</v>
      </c>
      <c r="V116" s="3"/>
      <c r="W116" s="20">
        <f t="shared" si="115"/>
        <v>0</v>
      </c>
      <c r="X116" s="20">
        <f t="shared" si="97"/>
        <v>0</v>
      </c>
      <c r="Y116" s="20">
        <f t="shared" si="98"/>
        <v>0</v>
      </c>
      <c r="Z116" s="3"/>
      <c r="AA116" s="21">
        <f t="shared" si="99"/>
        <v>39.20040764543167</v>
      </c>
      <c r="AB116" s="21">
        <f t="shared" si="100"/>
        <v>1.0452028867951997</v>
      </c>
      <c r="AC116" s="21">
        <f t="shared" si="101"/>
        <v>40.10497285830162</v>
      </c>
      <c r="AD116" s="3"/>
      <c r="AE116" s="21">
        <f t="shared" si="102"/>
        <v>504.27615066242385</v>
      </c>
      <c r="AF116" s="21">
        <f t="shared" si="103"/>
        <v>9.679785362201287</v>
      </c>
      <c r="AG116" s="21">
        <f t="shared" si="104"/>
        <v>518.5986098458851</v>
      </c>
      <c r="AH116" s="3"/>
      <c r="AI116" s="22">
        <f t="shared" si="105"/>
        <v>0</v>
      </c>
      <c r="AJ116" s="19">
        <f t="shared" si="106"/>
        <v>0</v>
      </c>
      <c r="AK116" s="23">
        <f t="shared" si="107"/>
        <v>0</v>
      </c>
      <c r="AL116" s="3"/>
      <c r="AM116" s="24">
        <f t="shared" si="108"/>
        <v>1466.6666666666667</v>
      </c>
      <c r="AN116" s="24">
        <f t="shared" si="109"/>
        <v>12246.666666666666</v>
      </c>
      <c r="AO116" s="19">
        <f t="shared" si="110"/>
        <v>21.688429</v>
      </c>
      <c r="AP116" s="19">
        <f t="shared" si="111"/>
        <v>39.20040764543167</v>
      </c>
      <c r="AQ116" s="20">
        <f t="shared" si="112"/>
        <v>27.80061386427111</v>
      </c>
      <c r="AR116" s="23">
        <f t="shared" si="113"/>
        <v>0.7091919583012534</v>
      </c>
      <c r="AT116" s="19">
        <f t="shared" si="114"/>
        <v>5.10188</v>
      </c>
    </row>
    <row r="117" spans="1:46" ht="15">
      <c r="A117">
        <v>3880</v>
      </c>
      <c r="B117">
        <v>853</v>
      </c>
      <c r="C117">
        <v>644</v>
      </c>
      <c r="D117">
        <v>862</v>
      </c>
      <c r="E117">
        <v>623</v>
      </c>
      <c r="F117">
        <v>515</v>
      </c>
      <c r="G117">
        <v>624</v>
      </c>
      <c r="H117">
        <v>179</v>
      </c>
      <c r="I117" s="18"/>
      <c r="J117" s="18"/>
      <c r="K117" s="3"/>
      <c r="L117" s="19">
        <f t="shared" si="87"/>
        <v>11.299999999999976</v>
      </c>
      <c r="M117" s="19">
        <f t="shared" si="88"/>
        <v>51.604000000000006</v>
      </c>
      <c r="N117" s="20">
        <f t="shared" si="89"/>
        <v>5.852000000000004</v>
      </c>
      <c r="O117" s="20">
        <f t="shared" si="90"/>
        <v>21.067200000000014</v>
      </c>
      <c r="P117" s="20">
        <f t="shared" si="91"/>
        <v>7.096358228822195</v>
      </c>
      <c r="Q117" s="20">
        <f t="shared" si="92"/>
        <v>5.3576256733429</v>
      </c>
      <c r="R117" s="20">
        <f t="shared" si="93"/>
        <v>7.171231879536615</v>
      </c>
      <c r="S117" s="20">
        <f t="shared" si="94"/>
        <v>5.439</v>
      </c>
      <c r="T117" s="20">
        <f t="shared" si="95"/>
        <v>0.147</v>
      </c>
      <c r="U117" s="20">
        <f t="shared" si="96"/>
        <v>5.488</v>
      </c>
      <c r="V117" s="3"/>
      <c r="W117" s="20">
        <f t="shared" si="115"/>
        <v>0</v>
      </c>
      <c r="X117" s="20">
        <f t="shared" si="97"/>
        <v>0</v>
      </c>
      <c r="Y117" s="20">
        <f t="shared" si="98"/>
        <v>0</v>
      </c>
      <c r="Z117" s="3"/>
      <c r="AA117" s="21">
        <f t="shared" si="99"/>
        <v>38.597092406563924</v>
      </c>
      <c r="AB117" s="21">
        <f t="shared" si="100"/>
        <v>0.7875709739814063</v>
      </c>
      <c r="AC117" s="21">
        <f t="shared" si="101"/>
        <v>39.35572055489695</v>
      </c>
      <c r="AD117" s="3"/>
      <c r="AE117" s="21">
        <f t="shared" si="102"/>
        <v>508.13585990308025</v>
      </c>
      <c r="AF117" s="21">
        <f t="shared" si="103"/>
        <v>9.758542459599427</v>
      </c>
      <c r="AG117" s="21">
        <f t="shared" si="104"/>
        <v>522.5341819013748</v>
      </c>
      <c r="AH117" s="3"/>
      <c r="AI117" s="22">
        <f t="shared" si="105"/>
        <v>0.179</v>
      </c>
      <c r="AJ117" s="19">
        <f t="shared" si="106"/>
        <v>1.0475080000000005</v>
      </c>
      <c r="AK117" s="23">
        <f t="shared" si="107"/>
        <v>0.027139557274574875</v>
      </c>
      <c r="AL117" s="3"/>
      <c r="AM117" s="24">
        <f t="shared" si="108"/>
        <v>1466.6666666666667</v>
      </c>
      <c r="AN117" s="24">
        <f t="shared" si="109"/>
        <v>12246.666666666666</v>
      </c>
      <c r="AO117" s="19">
        <f t="shared" si="110"/>
        <v>21.304562999999998</v>
      </c>
      <c r="AP117" s="19">
        <f t="shared" si="111"/>
        <v>38.597092406563924</v>
      </c>
      <c r="AQ117" s="20">
        <f t="shared" si="112"/>
        <v>27.308567601186667</v>
      </c>
      <c r="AR117" s="23">
        <f t="shared" si="113"/>
        <v>0.7075291401106292</v>
      </c>
      <c r="AT117" s="19">
        <f t="shared" si="114"/>
        <v>5.160400000000001</v>
      </c>
    </row>
    <row r="118" spans="1:46" ht="15">
      <c r="A118">
        <v>3926</v>
      </c>
      <c r="B118">
        <v>854</v>
      </c>
      <c r="C118">
        <v>644</v>
      </c>
      <c r="D118">
        <v>864</v>
      </c>
      <c r="E118">
        <v>619</v>
      </c>
      <c r="F118">
        <v>516</v>
      </c>
      <c r="G118">
        <v>621</v>
      </c>
      <c r="H118">
        <v>179</v>
      </c>
      <c r="I118" s="18"/>
      <c r="J118" s="18"/>
      <c r="K118" s="3"/>
      <c r="L118" s="19">
        <f t="shared" si="87"/>
        <v>11.399999999999975</v>
      </c>
      <c r="M118" s="19">
        <f t="shared" si="88"/>
        <v>52.2158</v>
      </c>
      <c r="N118" s="20">
        <f t="shared" si="89"/>
        <v>6.117999999999952</v>
      </c>
      <c r="O118" s="20">
        <f t="shared" si="90"/>
        <v>22.02479999999983</v>
      </c>
      <c r="P118" s="20">
        <f t="shared" si="91"/>
        <v>7.1046775233460195</v>
      </c>
      <c r="Q118" s="20">
        <f t="shared" si="92"/>
        <v>5.3576256733429</v>
      </c>
      <c r="R118" s="20">
        <f t="shared" si="93"/>
        <v>7.187870468584264</v>
      </c>
      <c r="S118" s="20">
        <f t="shared" si="94"/>
        <v>5.243</v>
      </c>
      <c r="T118" s="20">
        <f t="shared" si="95"/>
        <v>0.196</v>
      </c>
      <c r="U118" s="20">
        <f t="shared" si="96"/>
        <v>5.341</v>
      </c>
      <c r="V118" s="3"/>
      <c r="W118" s="20">
        <f t="shared" si="115"/>
        <v>0.531999999999897</v>
      </c>
      <c r="X118" s="20">
        <f t="shared" si="97"/>
        <v>0</v>
      </c>
      <c r="Y118" s="20">
        <f t="shared" si="98"/>
        <v>0</v>
      </c>
      <c r="Z118" s="3"/>
      <c r="AA118" s="21">
        <f t="shared" si="99"/>
        <v>37.24982425490318</v>
      </c>
      <c r="AB118" s="21">
        <f t="shared" si="100"/>
        <v>1.0500946319752085</v>
      </c>
      <c r="AC118" s="21">
        <f t="shared" si="101"/>
        <v>38.390416172708555</v>
      </c>
      <c r="AD118" s="3"/>
      <c r="AE118" s="21">
        <f t="shared" si="102"/>
        <v>511.8608423285706</v>
      </c>
      <c r="AF118" s="21">
        <f t="shared" si="103"/>
        <v>9.863551922796947</v>
      </c>
      <c r="AG118" s="21">
        <f t="shared" si="104"/>
        <v>526.3732235186457</v>
      </c>
      <c r="AH118" s="3"/>
      <c r="AI118" s="22">
        <f t="shared" si="105"/>
        <v>0.179</v>
      </c>
      <c r="AJ118" s="19">
        <f t="shared" si="106"/>
        <v>1.0951219999999915</v>
      </c>
      <c r="AK118" s="23">
        <f t="shared" si="107"/>
        <v>0.029399387028137214</v>
      </c>
      <c r="AL118" s="3"/>
      <c r="AM118" s="24">
        <f t="shared" si="108"/>
        <v>1533.3333333333333</v>
      </c>
      <c r="AN118" s="24">
        <f t="shared" si="109"/>
        <v>12803.333333333332</v>
      </c>
      <c r="AO118" s="19">
        <f t="shared" si="110"/>
        <v>20.536831</v>
      </c>
      <c r="AP118" s="19">
        <f t="shared" si="111"/>
        <v>37.24982425490318</v>
      </c>
      <c r="AQ118" s="20">
        <f t="shared" si="112"/>
        <v>27.521042123882218</v>
      </c>
      <c r="AR118" s="23">
        <f t="shared" si="113"/>
        <v>0.7388234085496291</v>
      </c>
      <c r="AT118" s="19">
        <f t="shared" si="114"/>
        <v>5.22158</v>
      </c>
    </row>
    <row r="119" spans="1:46" ht="15">
      <c r="A119">
        <v>3970</v>
      </c>
      <c r="B119">
        <v>854</v>
      </c>
      <c r="C119">
        <v>645</v>
      </c>
      <c r="D119">
        <v>866</v>
      </c>
      <c r="E119">
        <v>622</v>
      </c>
      <c r="F119">
        <v>515</v>
      </c>
      <c r="G119">
        <v>621</v>
      </c>
      <c r="H119">
        <v>0</v>
      </c>
      <c r="I119" s="18"/>
      <c r="J119" s="18"/>
      <c r="K119" s="3"/>
      <c r="L119" s="19">
        <f t="shared" si="87"/>
        <v>11.499999999999975</v>
      </c>
      <c r="M119" s="19">
        <f t="shared" si="88"/>
        <v>52.801</v>
      </c>
      <c r="N119" s="20">
        <f t="shared" si="89"/>
        <v>5.852000000000004</v>
      </c>
      <c r="O119" s="20">
        <f t="shared" si="90"/>
        <v>21.067200000000014</v>
      </c>
      <c r="P119" s="20">
        <f t="shared" si="91"/>
        <v>7.1046775233460195</v>
      </c>
      <c r="Q119" s="20">
        <f t="shared" si="92"/>
        <v>5.365944967866724</v>
      </c>
      <c r="R119" s="20">
        <f t="shared" si="93"/>
        <v>7.204509057631913</v>
      </c>
      <c r="S119" s="20">
        <f t="shared" si="94"/>
        <v>5.39</v>
      </c>
      <c r="T119" s="20">
        <f t="shared" si="95"/>
        <v>0.147</v>
      </c>
      <c r="U119" s="20">
        <f t="shared" si="96"/>
        <v>5.341</v>
      </c>
      <c r="V119" s="3"/>
      <c r="W119" s="20">
        <f t="shared" si="115"/>
        <v>0</v>
      </c>
      <c r="X119" s="20">
        <f t="shared" si="97"/>
        <v>0</v>
      </c>
      <c r="Y119" s="20">
        <f t="shared" si="98"/>
        <v>0</v>
      </c>
      <c r="Z119" s="3"/>
      <c r="AA119" s="21">
        <f t="shared" si="99"/>
        <v>38.29421185083504</v>
      </c>
      <c r="AB119" s="21">
        <f t="shared" si="100"/>
        <v>0.7887939102764084</v>
      </c>
      <c r="AC119" s="21">
        <f t="shared" si="101"/>
        <v>38.47928287681205</v>
      </c>
      <c r="AD119" s="3"/>
      <c r="AE119" s="21">
        <f t="shared" si="102"/>
        <v>515.6902635136541</v>
      </c>
      <c r="AF119" s="21">
        <f t="shared" si="103"/>
        <v>9.942431313824589</v>
      </c>
      <c r="AG119" s="21">
        <f t="shared" si="104"/>
        <v>530.2211518063268</v>
      </c>
      <c r="AH119" s="3"/>
      <c r="AI119" s="22">
        <f t="shared" si="105"/>
        <v>0</v>
      </c>
      <c r="AJ119" s="19">
        <f t="shared" si="106"/>
        <v>0</v>
      </c>
      <c r="AK119" s="23">
        <f t="shared" si="107"/>
        <v>0</v>
      </c>
      <c r="AL119" s="3"/>
      <c r="AM119" s="24">
        <f t="shared" si="108"/>
        <v>1466.6666666666667</v>
      </c>
      <c r="AN119" s="24">
        <f t="shared" si="109"/>
        <v>12246.666666666666</v>
      </c>
      <c r="AO119" s="19">
        <f t="shared" si="110"/>
        <v>21.11263</v>
      </c>
      <c r="AP119" s="19">
        <f t="shared" si="111"/>
        <v>38.29421185083504</v>
      </c>
      <c r="AQ119" s="20">
        <f t="shared" si="112"/>
        <v>27.06254446964444</v>
      </c>
      <c r="AR119" s="23">
        <f t="shared" si="113"/>
        <v>0.7067006516561671</v>
      </c>
      <c r="AT119" s="19">
        <f t="shared" si="114"/>
        <v>5.2801</v>
      </c>
    </row>
    <row r="120" spans="1:46" ht="15">
      <c r="A120">
        <v>4014</v>
      </c>
      <c r="B120">
        <v>856</v>
      </c>
      <c r="C120">
        <v>646</v>
      </c>
      <c r="D120">
        <v>866</v>
      </c>
      <c r="E120">
        <v>614</v>
      </c>
      <c r="F120">
        <v>514</v>
      </c>
      <c r="G120">
        <v>615</v>
      </c>
      <c r="H120">
        <v>0</v>
      </c>
      <c r="I120" s="18"/>
      <c r="J120" s="18"/>
      <c r="K120" s="3"/>
      <c r="L120" s="19">
        <f t="shared" si="87"/>
        <v>11.599999999999975</v>
      </c>
      <c r="M120" s="19">
        <f t="shared" si="88"/>
        <v>53.3862</v>
      </c>
      <c r="N120" s="20">
        <f t="shared" si="89"/>
        <v>5.852000000000004</v>
      </c>
      <c r="O120" s="20">
        <f t="shared" si="90"/>
        <v>21.067200000000014</v>
      </c>
      <c r="P120" s="20">
        <f t="shared" si="91"/>
        <v>7.121316112393669</v>
      </c>
      <c r="Q120" s="20">
        <f t="shared" si="92"/>
        <v>5.3742642623905486</v>
      </c>
      <c r="R120" s="20">
        <f t="shared" si="93"/>
        <v>7.204509057631913</v>
      </c>
      <c r="S120" s="20">
        <f t="shared" si="94"/>
        <v>4.998</v>
      </c>
      <c r="T120" s="20">
        <f t="shared" si="95"/>
        <v>0.098</v>
      </c>
      <c r="U120" s="20">
        <f t="shared" si="96"/>
        <v>5.047</v>
      </c>
      <c r="V120" s="3"/>
      <c r="W120" s="20">
        <f t="shared" si="115"/>
        <v>0</v>
      </c>
      <c r="X120" s="20">
        <f t="shared" si="97"/>
        <v>0</v>
      </c>
      <c r="Y120" s="20">
        <f t="shared" si="98"/>
        <v>0</v>
      </c>
      <c r="Z120" s="3"/>
      <c r="AA120" s="21">
        <f t="shared" si="99"/>
        <v>35.59233792974356</v>
      </c>
      <c r="AB120" s="21">
        <f t="shared" si="100"/>
        <v>0.5266778977142738</v>
      </c>
      <c r="AC120" s="21">
        <f t="shared" si="101"/>
        <v>36.36115721386827</v>
      </c>
      <c r="AD120" s="3"/>
      <c r="AE120" s="21">
        <f t="shared" si="102"/>
        <v>519.2494973066285</v>
      </c>
      <c r="AF120" s="21">
        <f t="shared" si="103"/>
        <v>9.995099103596015</v>
      </c>
      <c r="AG120" s="21">
        <f t="shared" si="104"/>
        <v>533.8572675277136</v>
      </c>
      <c r="AH120" s="3"/>
      <c r="AI120" s="22">
        <f t="shared" si="105"/>
        <v>0</v>
      </c>
      <c r="AJ120" s="19">
        <f t="shared" si="106"/>
        <v>0</v>
      </c>
      <c r="AK120" s="23">
        <f t="shared" si="107"/>
        <v>0</v>
      </c>
      <c r="AL120" s="3"/>
      <c r="AM120" s="24">
        <f t="shared" si="108"/>
        <v>1466.6666666666667</v>
      </c>
      <c r="AN120" s="24">
        <f t="shared" si="109"/>
        <v>12246.666666666666</v>
      </c>
      <c r="AO120" s="19">
        <f t="shared" si="110"/>
        <v>19.577166</v>
      </c>
      <c r="AP120" s="19">
        <f t="shared" si="111"/>
        <v>35.59233792974356</v>
      </c>
      <c r="AQ120" s="20">
        <f t="shared" si="112"/>
        <v>25.094359417306666</v>
      </c>
      <c r="AR120" s="23">
        <f t="shared" si="113"/>
        <v>0.7050494819093068</v>
      </c>
      <c r="AT120" s="19">
        <f t="shared" si="114"/>
        <v>5.338620000000001</v>
      </c>
    </row>
    <row r="121" spans="1:46" ht="15">
      <c r="A121">
        <v>4060</v>
      </c>
      <c r="B121">
        <v>857</v>
      </c>
      <c r="C121">
        <v>645</v>
      </c>
      <c r="D121">
        <v>869</v>
      </c>
      <c r="E121">
        <v>613</v>
      </c>
      <c r="F121">
        <v>515</v>
      </c>
      <c r="G121">
        <v>616</v>
      </c>
      <c r="H121">
        <v>716</v>
      </c>
      <c r="I121" s="18"/>
      <c r="J121" s="18"/>
      <c r="K121" s="3"/>
      <c r="L121" s="19">
        <f t="shared" si="87"/>
        <v>11.699999999999974</v>
      </c>
      <c r="M121" s="19">
        <f t="shared" si="88"/>
        <v>53.998000000000005</v>
      </c>
      <c r="N121" s="20">
        <f t="shared" si="89"/>
        <v>6.118000000000023</v>
      </c>
      <c r="O121" s="20">
        <f t="shared" si="90"/>
        <v>22.024800000000084</v>
      </c>
      <c r="P121" s="20">
        <f t="shared" si="91"/>
        <v>7.129635406917493</v>
      </c>
      <c r="Q121" s="20">
        <f t="shared" si="92"/>
        <v>5.365944967866724</v>
      </c>
      <c r="R121" s="20">
        <f t="shared" si="93"/>
        <v>7.229466941203385</v>
      </c>
      <c r="S121" s="20">
        <f t="shared" si="94"/>
        <v>4.949</v>
      </c>
      <c r="T121" s="20">
        <f t="shared" si="95"/>
        <v>0.147</v>
      </c>
      <c r="U121" s="20">
        <f t="shared" si="96"/>
        <v>5.096</v>
      </c>
      <c r="V121" s="3"/>
      <c r="W121" s="20">
        <f t="shared" si="115"/>
        <v>0.5320000000000391</v>
      </c>
      <c r="X121" s="20">
        <f t="shared" si="97"/>
        <v>0</v>
      </c>
      <c r="Y121" s="20">
        <f t="shared" si="98"/>
        <v>0</v>
      </c>
      <c r="Z121" s="3"/>
      <c r="AA121" s="21">
        <f t="shared" si="99"/>
        <v>35.28456562883467</v>
      </c>
      <c r="AB121" s="21">
        <f t="shared" si="100"/>
        <v>0.7887939102764084</v>
      </c>
      <c r="AC121" s="21">
        <f t="shared" si="101"/>
        <v>36.84136353237245</v>
      </c>
      <c r="AD121" s="3"/>
      <c r="AE121" s="21">
        <f t="shared" si="102"/>
        <v>522.777953869512</v>
      </c>
      <c r="AF121" s="21">
        <f t="shared" si="103"/>
        <v>10.073978494623656</v>
      </c>
      <c r="AG121" s="21">
        <f t="shared" si="104"/>
        <v>537.5414038809508</v>
      </c>
      <c r="AH121" s="3"/>
      <c r="AI121" s="22">
        <f t="shared" si="105"/>
        <v>0.716</v>
      </c>
      <c r="AJ121" s="19">
        <f t="shared" si="106"/>
        <v>4.380488000000017</v>
      </c>
      <c r="AK121" s="23">
        <f t="shared" si="107"/>
        <v>0.12414742599014075</v>
      </c>
      <c r="AL121" s="3"/>
      <c r="AM121" s="24">
        <f t="shared" si="108"/>
        <v>1533.3333333333333</v>
      </c>
      <c r="AN121" s="24">
        <f t="shared" si="109"/>
        <v>12803.333333333332</v>
      </c>
      <c r="AO121" s="19">
        <f t="shared" si="110"/>
        <v>19.385233</v>
      </c>
      <c r="AP121" s="19">
        <f t="shared" si="111"/>
        <v>35.28456562883467</v>
      </c>
      <c r="AQ121" s="20">
        <f t="shared" si="112"/>
        <v>25.977806116935554</v>
      </c>
      <c r="AR121" s="23">
        <f t="shared" si="113"/>
        <v>0.7362370955675419</v>
      </c>
      <c r="AT121" s="19">
        <f t="shared" si="114"/>
        <v>5.399800000000001</v>
      </c>
    </row>
    <row r="122" spans="1:46" ht="15">
      <c r="A122">
        <v>4104</v>
      </c>
      <c r="B122">
        <v>854</v>
      </c>
      <c r="C122">
        <v>645</v>
      </c>
      <c r="D122">
        <v>866</v>
      </c>
      <c r="E122">
        <v>617</v>
      </c>
      <c r="F122">
        <v>515</v>
      </c>
      <c r="G122">
        <v>618</v>
      </c>
      <c r="H122">
        <v>179</v>
      </c>
      <c r="I122" s="18"/>
      <c r="J122" s="18"/>
      <c r="K122" s="3"/>
      <c r="L122" s="19">
        <f t="shared" si="87"/>
        <v>11.799999999999974</v>
      </c>
      <c r="M122" s="19">
        <f t="shared" si="88"/>
        <v>54.583200000000005</v>
      </c>
      <c r="N122" s="20">
        <f t="shared" si="89"/>
        <v>5.852000000000004</v>
      </c>
      <c r="O122" s="20">
        <f t="shared" si="90"/>
        <v>21.067200000000014</v>
      </c>
      <c r="P122" s="20">
        <f t="shared" si="91"/>
        <v>7.1046775233460195</v>
      </c>
      <c r="Q122" s="20">
        <f t="shared" si="92"/>
        <v>5.365944967866724</v>
      </c>
      <c r="R122" s="20">
        <f t="shared" si="93"/>
        <v>7.204509057631913</v>
      </c>
      <c r="S122" s="20">
        <f t="shared" si="94"/>
        <v>5.145</v>
      </c>
      <c r="T122" s="20">
        <f t="shared" si="95"/>
        <v>0.147</v>
      </c>
      <c r="U122" s="20">
        <f t="shared" si="96"/>
        <v>5.194</v>
      </c>
      <c r="V122" s="3"/>
      <c r="W122" s="20">
        <f t="shared" si="115"/>
        <v>0</v>
      </c>
      <c r="X122" s="20">
        <f t="shared" si="97"/>
        <v>0</v>
      </c>
      <c r="Y122" s="20">
        <f t="shared" si="98"/>
        <v>0</v>
      </c>
      <c r="Z122" s="3"/>
      <c r="AA122" s="21">
        <f t="shared" si="99"/>
        <v>36.55356585761527</v>
      </c>
      <c r="AB122" s="21">
        <f t="shared" si="100"/>
        <v>0.7887939102764084</v>
      </c>
      <c r="AC122" s="21">
        <f t="shared" si="101"/>
        <v>37.42022004534016</v>
      </c>
      <c r="AD122" s="3"/>
      <c r="AE122" s="21">
        <f t="shared" si="102"/>
        <v>526.4333104552735</v>
      </c>
      <c r="AF122" s="21">
        <f t="shared" si="103"/>
        <v>10.152857885651297</v>
      </c>
      <c r="AG122" s="21">
        <f t="shared" si="104"/>
        <v>541.2834258854848</v>
      </c>
      <c r="AH122" s="3"/>
      <c r="AI122" s="22">
        <f t="shared" si="105"/>
        <v>0.179</v>
      </c>
      <c r="AJ122" s="19">
        <f t="shared" si="106"/>
        <v>1.0475080000000005</v>
      </c>
      <c r="AK122" s="23">
        <f t="shared" si="107"/>
        <v>0.02865679381541846</v>
      </c>
      <c r="AL122" s="3"/>
      <c r="AM122" s="24">
        <f t="shared" si="108"/>
        <v>1466.6666666666667</v>
      </c>
      <c r="AN122" s="24">
        <f t="shared" si="109"/>
        <v>12246.666666666666</v>
      </c>
      <c r="AO122" s="19">
        <f t="shared" si="110"/>
        <v>20.152965</v>
      </c>
      <c r="AP122" s="19">
        <f t="shared" si="111"/>
        <v>36.55356585761527</v>
      </c>
      <c r="AQ122" s="20">
        <f t="shared" si="112"/>
        <v>25.83242881193333</v>
      </c>
      <c r="AR122" s="23">
        <f t="shared" si="113"/>
        <v>0.706700651656167</v>
      </c>
      <c r="AT122" s="19">
        <f t="shared" si="114"/>
        <v>5.4583200000000005</v>
      </c>
    </row>
    <row r="123" spans="1:46" ht="15">
      <c r="A123">
        <v>4150</v>
      </c>
      <c r="B123">
        <v>856</v>
      </c>
      <c r="C123">
        <v>646</v>
      </c>
      <c r="D123">
        <v>866</v>
      </c>
      <c r="E123">
        <v>616</v>
      </c>
      <c r="F123">
        <v>515</v>
      </c>
      <c r="G123">
        <v>617</v>
      </c>
      <c r="H123">
        <v>179</v>
      </c>
      <c r="I123" s="18"/>
      <c r="J123" s="18"/>
      <c r="K123" s="3"/>
      <c r="L123" s="19">
        <f t="shared" si="87"/>
        <v>11.899999999999974</v>
      </c>
      <c r="M123" s="19">
        <f t="shared" si="88"/>
        <v>55.19500000000001</v>
      </c>
      <c r="N123" s="20">
        <f t="shared" si="89"/>
        <v>6.118000000000023</v>
      </c>
      <c r="O123" s="20">
        <f t="shared" si="90"/>
        <v>22.024800000000084</v>
      </c>
      <c r="P123" s="20">
        <f t="shared" si="91"/>
        <v>7.121316112393669</v>
      </c>
      <c r="Q123" s="20">
        <f t="shared" si="92"/>
        <v>5.3742642623905486</v>
      </c>
      <c r="R123" s="20">
        <f t="shared" si="93"/>
        <v>7.204509057631913</v>
      </c>
      <c r="S123" s="20">
        <f t="shared" si="94"/>
        <v>5.096</v>
      </c>
      <c r="T123" s="20">
        <f t="shared" si="95"/>
        <v>0.147</v>
      </c>
      <c r="U123" s="20">
        <f t="shared" si="96"/>
        <v>5.145</v>
      </c>
      <c r="V123" s="3"/>
      <c r="W123" s="20">
        <f t="shared" si="115"/>
        <v>1.4210854715202004E-13</v>
      </c>
      <c r="X123" s="20">
        <f t="shared" si="97"/>
        <v>0</v>
      </c>
      <c r="Y123" s="20">
        <f t="shared" si="98"/>
        <v>0</v>
      </c>
      <c r="Z123" s="3"/>
      <c r="AA123" s="21">
        <f t="shared" si="99"/>
        <v>36.290226908758136</v>
      </c>
      <c r="AB123" s="21">
        <f t="shared" si="100"/>
        <v>0.7900168465714106</v>
      </c>
      <c r="AC123" s="21">
        <f t="shared" si="101"/>
        <v>37.06719910151619</v>
      </c>
      <c r="AD123" s="3"/>
      <c r="AE123" s="21">
        <f t="shared" si="102"/>
        <v>530.0623331461493</v>
      </c>
      <c r="AF123" s="21">
        <f t="shared" si="103"/>
        <v>10.231859570308439</v>
      </c>
      <c r="AG123" s="21">
        <f t="shared" si="104"/>
        <v>544.9901457956364</v>
      </c>
      <c r="AH123" s="3"/>
      <c r="AI123" s="22">
        <f t="shared" si="105"/>
        <v>0.179</v>
      </c>
      <c r="AJ123" s="19">
        <f t="shared" si="106"/>
        <v>1.0951220000000041</v>
      </c>
      <c r="AK123" s="23">
        <f t="shared" si="107"/>
        <v>0.030176774665900803</v>
      </c>
      <c r="AL123" s="3"/>
      <c r="AM123" s="24">
        <f t="shared" si="108"/>
        <v>1533.3333333333333</v>
      </c>
      <c r="AN123" s="24">
        <f t="shared" si="109"/>
        <v>12803.333333333332</v>
      </c>
      <c r="AO123" s="19">
        <f t="shared" si="110"/>
        <v>19.961032</v>
      </c>
      <c r="AP123" s="19">
        <f t="shared" si="111"/>
        <v>36.290226908758136</v>
      </c>
      <c r="AQ123" s="20">
        <f t="shared" si="112"/>
        <v>26.749424120408886</v>
      </c>
      <c r="AR123" s="23">
        <f t="shared" si="113"/>
        <v>0.7370971856324571</v>
      </c>
      <c r="AT123" s="19">
        <f t="shared" si="114"/>
        <v>5.519500000000001</v>
      </c>
    </row>
    <row r="124" spans="1:46" ht="15">
      <c r="A124">
        <v>4194</v>
      </c>
      <c r="B124">
        <v>854</v>
      </c>
      <c r="C124">
        <v>644</v>
      </c>
      <c r="D124">
        <v>864</v>
      </c>
      <c r="E124">
        <v>619</v>
      </c>
      <c r="F124">
        <v>515</v>
      </c>
      <c r="G124">
        <v>621</v>
      </c>
      <c r="H124">
        <v>179</v>
      </c>
      <c r="I124" s="18"/>
      <c r="J124" s="18"/>
      <c r="K124" s="3"/>
      <c r="L124" s="19">
        <f t="shared" si="87"/>
        <v>11.999999999999973</v>
      </c>
      <c r="M124" s="19">
        <f t="shared" si="88"/>
        <v>55.78020000000001</v>
      </c>
      <c r="N124" s="20">
        <f t="shared" si="89"/>
        <v>5.852000000000004</v>
      </c>
      <c r="O124" s="20">
        <f t="shared" si="90"/>
        <v>21.067200000000014</v>
      </c>
      <c r="P124" s="20">
        <f t="shared" si="91"/>
        <v>7.1046775233460195</v>
      </c>
      <c r="Q124" s="20">
        <f t="shared" si="92"/>
        <v>5.3576256733429</v>
      </c>
      <c r="R124" s="20">
        <f t="shared" si="93"/>
        <v>7.187870468584264</v>
      </c>
      <c r="S124" s="20">
        <f t="shared" si="94"/>
        <v>5.243</v>
      </c>
      <c r="T124" s="20">
        <f t="shared" si="95"/>
        <v>0.147</v>
      </c>
      <c r="U124" s="20">
        <f t="shared" si="96"/>
        <v>5.341</v>
      </c>
      <c r="V124" s="3"/>
      <c r="W124" s="20">
        <f t="shared" si="115"/>
        <v>0</v>
      </c>
      <c r="X124" s="20">
        <f t="shared" si="97"/>
        <v>0</v>
      </c>
      <c r="Y124" s="20">
        <f t="shared" si="98"/>
        <v>0</v>
      </c>
      <c r="Z124" s="3"/>
      <c r="AA124" s="21">
        <f t="shared" si="99"/>
        <v>37.24982425490318</v>
      </c>
      <c r="AB124" s="21">
        <f t="shared" si="100"/>
        <v>0.7875709739814063</v>
      </c>
      <c r="AC124" s="21">
        <f t="shared" si="101"/>
        <v>38.390416172708555</v>
      </c>
      <c r="AD124" s="3"/>
      <c r="AE124" s="21">
        <f t="shared" si="102"/>
        <v>533.7873155716396</v>
      </c>
      <c r="AF124" s="21">
        <f t="shared" si="103"/>
        <v>10.31061666770658</v>
      </c>
      <c r="AG124" s="21">
        <f t="shared" si="104"/>
        <v>548.8291874129072</v>
      </c>
      <c r="AH124" s="3"/>
      <c r="AI124" s="22">
        <f t="shared" si="105"/>
        <v>0.179</v>
      </c>
      <c r="AJ124" s="19">
        <f t="shared" si="106"/>
        <v>1.0475080000000005</v>
      </c>
      <c r="AK124" s="23">
        <f t="shared" si="107"/>
        <v>0.028121152809522786</v>
      </c>
      <c r="AL124" s="3"/>
      <c r="AM124" s="24">
        <f t="shared" si="108"/>
        <v>1466.6666666666667</v>
      </c>
      <c r="AN124" s="24">
        <f t="shared" si="109"/>
        <v>12246.666666666666</v>
      </c>
      <c r="AO124" s="19">
        <f t="shared" si="110"/>
        <v>20.536831</v>
      </c>
      <c r="AP124" s="19">
        <f t="shared" si="111"/>
        <v>37.24982425490318</v>
      </c>
      <c r="AQ124" s="20">
        <f t="shared" si="112"/>
        <v>26.324475075017773</v>
      </c>
      <c r="AR124" s="23">
        <f t="shared" si="113"/>
        <v>0.706700651656167</v>
      </c>
      <c r="AT124" s="19">
        <f t="shared" si="114"/>
        <v>5.57802</v>
      </c>
    </row>
    <row r="125" spans="1:46" ht="15">
      <c r="A125">
        <v>4238</v>
      </c>
      <c r="B125">
        <v>856</v>
      </c>
      <c r="C125">
        <v>644</v>
      </c>
      <c r="D125">
        <v>866</v>
      </c>
      <c r="E125">
        <v>617</v>
      </c>
      <c r="F125">
        <v>515</v>
      </c>
      <c r="G125">
        <v>619</v>
      </c>
      <c r="H125">
        <v>0</v>
      </c>
      <c r="I125" s="18"/>
      <c r="J125" s="18"/>
      <c r="K125" s="3"/>
      <c r="L125" s="19">
        <f t="shared" si="87"/>
        <v>12.099999999999973</v>
      </c>
      <c r="M125" s="19">
        <f t="shared" si="88"/>
        <v>56.3654</v>
      </c>
      <c r="N125" s="20">
        <f t="shared" si="89"/>
        <v>5.851999999999933</v>
      </c>
      <c r="O125" s="20">
        <f t="shared" si="90"/>
        <v>21.067199999999758</v>
      </c>
      <c r="P125" s="20">
        <f t="shared" si="91"/>
        <v>7.121316112393669</v>
      </c>
      <c r="Q125" s="20">
        <f t="shared" si="92"/>
        <v>5.3576256733429</v>
      </c>
      <c r="R125" s="20">
        <f t="shared" si="93"/>
        <v>7.204509057631913</v>
      </c>
      <c r="S125" s="20">
        <f t="shared" si="94"/>
        <v>5.145</v>
      </c>
      <c r="T125" s="20">
        <f t="shared" si="95"/>
        <v>0.147</v>
      </c>
      <c r="U125" s="20">
        <f t="shared" si="96"/>
        <v>5.243</v>
      </c>
      <c r="V125" s="3"/>
      <c r="W125" s="20">
        <f t="shared" si="115"/>
        <v>-1.4210854715202004E-13</v>
      </c>
      <c r="X125" s="20">
        <f t="shared" si="97"/>
        <v>0</v>
      </c>
      <c r="Y125" s="20">
        <f t="shared" si="98"/>
        <v>0</v>
      </c>
      <c r="Z125" s="3"/>
      <c r="AA125" s="21">
        <f t="shared" si="99"/>
        <v>36.639171398265425</v>
      </c>
      <c r="AB125" s="21">
        <f t="shared" si="100"/>
        <v>0.7875709739814063</v>
      </c>
      <c r="AC125" s="21">
        <f t="shared" si="101"/>
        <v>37.77324098916412</v>
      </c>
      <c r="AD125" s="3"/>
      <c r="AE125" s="21">
        <f t="shared" si="102"/>
        <v>537.4512327114662</v>
      </c>
      <c r="AF125" s="21">
        <f t="shared" si="103"/>
        <v>10.38937376510472</v>
      </c>
      <c r="AG125" s="21">
        <f t="shared" si="104"/>
        <v>552.6065115118237</v>
      </c>
      <c r="AH125" s="3"/>
      <c r="AI125" s="22">
        <f t="shared" si="105"/>
        <v>0</v>
      </c>
      <c r="AJ125" s="19">
        <f t="shared" si="106"/>
        <v>0</v>
      </c>
      <c r="AK125" s="23">
        <f t="shared" si="107"/>
        <v>0</v>
      </c>
      <c r="AL125" s="3"/>
      <c r="AM125" s="24">
        <f t="shared" si="108"/>
        <v>1466.6666666666667</v>
      </c>
      <c r="AN125" s="24">
        <f t="shared" si="109"/>
        <v>12246.666666666666</v>
      </c>
      <c r="AO125" s="19">
        <f t="shared" si="110"/>
        <v>20.152965</v>
      </c>
      <c r="AP125" s="19">
        <f t="shared" si="111"/>
        <v>36.639171398265425</v>
      </c>
      <c r="AQ125" s="20">
        <f t="shared" si="112"/>
        <v>25.83242881193333</v>
      </c>
      <c r="AR125" s="23">
        <f t="shared" si="113"/>
        <v>0.7050494819093068</v>
      </c>
      <c r="AT125" s="19">
        <f t="shared" si="114"/>
        <v>5.63654</v>
      </c>
    </row>
    <row r="126" spans="1:46" ht="15">
      <c r="A126">
        <v>4284</v>
      </c>
      <c r="B126">
        <v>861</v>
      </c>
      <c r="C126">
        <v>646</v>
      </c>
      <c r="D126">
        <v>871</v>
      </c>
      <c r="E126">
        <v>614</v>
      </c>
      <c r="F126">
        <v>514</v>
      </c>
      <c r="G126">
        <v>617</v>
      </c>
      <c r="H126">
        <v>0</v>
      </c>
      <c r="I126" s="18"/>
      <c r="J126" s="18"/>
      <c r="K126" s="3"/>
      <c r="L126" s="19">
        <f t="shared" si="87"/>
        <v>12.199999999999973</v>
      </c>
      <c r="M126" s="19">
        <f t="shared" si="88"/>
        <v>56.9772</v>
      </c>
      <c r="N126" s="20">
        <f t="shared" si="89"/>
        <v>6.118000000000023</v>
      </c>
      <c r="O126" s="20">
        <f t="shared" si="90"/>
        <v>22.024800000000084</v>
      </c>
      <c r="P126" s="20">
        <f t="shared" si="91"/>
        <v>7.162912585012791</v>
      </c>
      <c r="Q126" s="20">
        <f t="shared" si="92"/>
        <v>5.3742642623905486</v>
      </c>
      <c r="R126" s="20">
        <f t="shared" si="93"/>
        <v>7.246105530251034</v>
      </c>
      <c r="S126" s="20">
        <f t="shared" si="94"/>
        <v>4.998</v>
      </c>
      <c r="T126" s="20">
        <f t="shared" si="95"/>
        <v>0.098</v>
      </c>
      <c r="U126" s="20">
        <f t="shared" si="96"/>
        <v>5.145</v>
      </c>
      <c r="V126" s="3"/>
      <c r="W126" s="20">
        <f t="shared" si="115"/>
        <v>0</v>
      </c>
      <c r="X126" s="20">
        <f t="shared" si="97"/>
        <v>0</v>
      </c>
      <c r="Y126" s="20">
        <f t="shared" si="98"/>
        <v>0</v>
      </c>
      <c r="Z126" s="3"/>
      <c r="AA126" s="21">
        <f t="shared" si="99"/>
        <v>35.80023709989393</v>
      </c>
      <c r="AB126" s="21">
        <f t="shared" si="100"/>
        <v>0.5266778977142738</v>
      </c>
      <c r="AC126" s="21">
        <f t="shared" si="101"/>
        <v>37.28121295314157</v>
      </c>
      <c r="AD126" s="3"/>
      <c r="AE126" s="21">
        <f t="shared" si="102"/>
        <v>541.0312564214556</v>
      </c>
      <c r="AF126" s="21">
        <f t="shared" si="103"/>
        <v>10.442041554876146</v>
      </c>
      <c r="AG126" s="21">
        <f t="shared" si="104"/>
        <v>556.3346328071378</v>
      </c>
      <c r="AH126" s="3"/>
      <c r="AI126" s="22">
        <f t="shared" si="105"/>
        <v>0</v>
      </c>
      <c r="AJ126" s="19">
        <f t="shared" si="106"/>
        <v>0</v>
      </c>
      <c r="AK126" s="23">
        <f t="shared" si="107"/>
        <v>0</v>
      </c>
      <c r="AL126" s="3"/>
      <c r="AM126" s="24">
        <f t="shared" si="108"/>
        <v>1533.3333333333333</v>
      </c>
      <c r="AN126" s="24">
        <f t="shared" si="109"/>
        <v>12803.333333333332</v>
      </c>
      <c r="AO126" s="19">
        <f t="shared" si="110"/>
        <v>19.577166</v>
      </c>
      <c r="AP126" s="19">
        <f t="shared" si="111"/>
        <v>35.80023709989393</v>
      </c>
      <c r="AQ126" s="20">
        <f t="shared" si="112"/>
        <v>26.23501211809333</v>
      </c>
      <c r="AR126" s="23">
        <f t="shared" si="113"/>
        <v>0.7328167141711769</v>
      </c>
      <c r="AT126" s="19">
        <f t="shared" si="114"/>
        <v>5.69772</v>
      </c>
    </row>
    <row r="127" spans="1:46" ht="15">
      <c r="A127">
        <v>4328</v>
      </c>
      <c r="B127">
        <v>856</v>
      </c>
      <c r="C127">
        <v>645</v>
      </c>
      <c r="D127">
        <v>867</v>
      </c>
      <c r="E127">
        <v>615</v>
      </c>
      <c r="F127">
        <v>516</v>
      </c>
      <c r="G127">
        <v>618</v>
      </c>
      <c r="H127">
        <v>0</v>
      </c>
      <c r="I127" s="18"/>
      <c r="J127" s="18"/>
      <c r="K127" s="3"/>
      <c r="L127" s="19">
        <f t="shared" si="87"/>
        <v>12.299999999999972</v>
      </c>
      <c r="M127" s="19">
        <f t="shared" si="88"/>
        <v>57.562400000000004</v>
      </c>
      <c r="N127" s="20">
        <f t="shared" si="89"/>
        <v>5.852000000000004</v>
      </c>
      <c r="O127" s="20">
        <f t="shared" si="90"/>
        <v>21.067200000000014</v>
      </c>
      <c r="P127" s="20">
        <f t="shared" si="91"/>
        <v>7.121316112393669</v>
      </c>
      <c r="Q127" s="20">
        <f t="shared" si="92"/>
        <v>5.365944967866724</v>
      </c>
      <c r="R127" s="20">
        <f t="shared" si="93"/>
        <v>7.2128283521557375</v>
      </c>
      <c r="S127" s="20">
        <f t="shared" si="94"/>
        <v>5.047</v>
      </c>
      <c r="T127" s="20">
        <f t="shared" si="95"/>
        <v>0.196</v>
      </c>
      <c r="U127" s="20">
        <f t="shared" si="96"/>
        <v>5.194</v>
      </c>
      <c r="V127" s="3"/>
      <c r="W127" s="20">
        <f t="shared" si="115"/>
        <v>0</v>
      </c>
      <c r="X127" s="20">
        <f t="shared" si="97"/>
        <v>0</v>
      </c>
      <c r="Y127" s="20">
        <f t="shared" si="98"/>
        <v>0</v>
      </c>
      <c r="Z127" s="3"/>
      <c r="AA127" s="21">
        <f t="shared" si="99"/>
        <v>35.94128241925085</v>
      </c>
      <c r="AB127" s="21">
        <f t="shared" si="100"/>
        <v>1.051725213701878</v>
      </c>
      <c r="AC127" s="21">
        <f t="shared" si="101"/>
        <v>37.4634304610969</v>
      </c>
      <c r="AD127" s="3"/>
      <c r="AE127" s="21">
        <f t="shared" si="102"/>
        <v>544.6253846633807</v>
      </c>
      <c r="AF127" s="21">
        <f t="shared" si="103"/>
        <v>10.547214076246334</v>
      </c>
      <c r="AG127" s="21">
        <f t="shared" si="104"/>
        <v>560.0809758532475</v>
      </c>
      <c r="AH127" s="3"/>
      <c r="AI127" s="22">
        <f t="shared" si="105"/>
        <v>0</v>
      </c>
      <c r="AJ127" s="19">
        <f t="shared" si="106"/>
        <v>0</v>
      </c>
      <c r="AK127" s="23">
        <f t="shared" si="107"/>
        <v>0</v>
      </c>
      <c r="AL127" s="3"/>
      <c r="AM127" s="24">
        <f t="shared" si="108"/>
        <v>1466.6666666666667</v>
      </c>
      <c r="AN127" s="24">
        <f t="shared" si="109"/>
        <v>12246.666666666666</v>
      </c>
      <c r="AO127" s="19">
        <f t="shared" si="110"/>
        <v>19.769098999999997</v>
      </c>
      <c r="AP127" s="19">
        <f t="shared" si="111"/>
        <v>35.94128241925085</v>
      </c>
      <c r="AQ127" s="20">
        <f t="shared" si="112"/>
        <v>25.340382548848883</v>
      </c>
      <c r="AR127" s="23">
        <f t="shared" si="113"/>
        <v>0.7050494819093067</v>
      </c>
      <c r="AT127" s="19">
        <f t="shared" si="114"/>
        <v>5.75624</v>
      </c>
    </row>
    <row r="128" spans="1:46" ht="15">
      <c r="A128">
        <v>4374</v>
      </c>
      <c r="B128">
        <v>858</v>
      </c>
      <c r="C128">
        <v>645</v>
      </c>
      <c r="D128">
        <v>869</v>
      </c>
      <c r="E128">
        <v>612</v>
      </c>
      <c r="F128">
        <v>516</v>
      </c>
      <c r="G128">
        <v>615</v>
      </c>
      <c r="H128">
        <v>0</v>
      </c>
      <c r="I128" s="18"/>
      <c r="J128" s="18"/>
      <c r="K128" s="3"/>
      <c r="L128" s="19"/>
      <c r="M128" s="19"/>
      <c r="N128" s="20"/>
      <c r="O128" s="20"/>
      <c r="P128" s="20"/>
      <c r="Q128" s="20"/>
      <c r="R128" s="20"/>
      <c r="S128" s="20"/>
      <c r="T128" s="20"/>
      <c r="U128" s="20"/>
      <c r="V128" s="3"/>
      <c r="W128" s="20"/>
      <c r="X128" s="20"/>
      <c r="Y128" s="20"/>
      <c r="Z128" s="3"/>
      <c r="AA128" s="21"/>
      <c r="AB128" s="21"/>
      <c r="AC128" s="21"/>
      <c r="AD128" s="3"/>
      <c r="AE128" s="21"/>
      <c r="AF128" s="21"/>
      <c r="AG128" s="21"/>
      <c r="AH128" s="3"/>
      <c r="AI128" s="22"/>
      <c r="AJ128" s="19"/>
      <c r="AK128" s="23"/>
      <c r="AL128" s="3"/>
      <c r="AM128" s="24"/>
      <c r="AN128" s="24"/>
      <c r="AO128" s="19"/>
      <c r="AP128" s="19"/>
      <c r="AQ128" s="20"/>
      <c r="AR128" s="23"/>
      <c r="AT128" s="19"/>
    </row>
    <row r="129" spans="1:46" ht="15">
      <c r="A129">
        <v>4418</v>
      </c>
      <c r="B129">
        <v>859</v>
      </c>
      <c r="C129">
        <v>646</v>
      </c>
      <c r="D129">
        <v>869</v>
      </c>
      <c r="E129">
        <v>614</v>
      </c>
      <c r="F129">
        <v>515</v>
      </c>
      <c r="G129">
        <v>617</v>
      </c>
      <c r="H129">
        <v>537</v>
      </c>
      <c r="I129" s="18"/>
      <c r="J129" s="18"/>
      <c r="K129" s="3"/>
      <c r="L129" s="19"/>
      <c r="M129" s="19"/>
      <c r="N129" s="20"/>
      <c r="O129" s="20"/>
      <c r="P129" s="20"/>
      <c r="Q129" s="20"/>
      <c r="R129" s="20"/>
      <c r="S129" s="20"/>
      <c r="T129" s="20"/>
      <c r="U129" s="20"/>
      <c r="V129" s="3"/>
      <c r="W129" s="20"/>
      <c r="X129" s="20"/>
      <c r="Y129" s="20"/>
      <c r="Z129" s="3"/>
      <c r="AA129" s="21"/>
      <c r="AB129" s="21"/>
      <c r="AC129" s="21"/>
      <c r="AD129" s="3"/>
      <c r="AE129" s="21"/>
      <c r="AF129" s="21"/>
      <c r="AG129" s="21"/>
      <c r="AH129" s="3"/>
      <c r="AI129" s="22"/>
      <c r="AJ129" s="19"/>
      <c r="AK129" s="23"/>
      <c r="AL129" s="3"/>
      <c r="AM129" s="24"/>
      <c r="AN129" s="24"/>
      <c r="AO129" s="19"/>
      <c r="AP129" s="19"/>
      <c r="AQ129" s="20"/>
      <c r="AR129" s="23"/>
      <c r="AT129" s="19"/>
    </row>
    <row r="130" spans="1:46" ht="15">
      <c r="A130">
        <v>4464</v>
      </c>
      <c r="B130">
        <v>857</v>
      </c>
      <c r="C130">
        <v>644</v>
      </c>
      <c r="D130">
        <v>867</v>
      </c>
      <c r="E130">
        <v>619</v>
      </c>
      <c r="F130">
        <v>515</v>
      </c>
      <c r="G130">
        <v>619</v>
      </c>
      <c r="H130">
        <v>179</v>
      </c>
      <c r="I130" s="18"/>
      <c r="J130" s="18"/>
      <c r="K130" s="3"/>
      <c r="L130" s="19"/>
      <c r="M130" s="19"/>
      <c r="N130" s="20"/>
      <c r="O130" s="20"/>
      <c r="P130" s="20"/>
      <c r="Q130" s="20"/>
      <c r="R130" s="20"/>
      <c r="S130" s="20"/>
      <c r="T130" s="20"/>
      <c r="U130" s="20"/>
      <c r="V130" s="3"/>
      <c r="W130" s="20"/>
      <c r="X130" s="20"/>
      <c r="Y130" s="20"/>
      <c r="Z130" s="3"/>
      <c r="AA130" s="21"/>
      <c r="AB130" s="21"/>
      <c r="AC130" s="21"/>
      <c r="AD130" s="3"/>
      <c r="AE130" s="21"/>
      <c r="AF130" s="21"/>
      <c r="AG130" s="21"/>
      <c r="AH130" s="3"/>
      <c r="AI130" s="22"/>
      <c r="AJ130" s="19"/>
      <c r="AK130" s="23"/>
      <c r="AL130" s="3"/>
      <c r="AM130" s="24"/>
      <c r="AN130" s="24"/>
      <c r="AO130" s="19"/>
      <c r="AP130" s="19"/>
      <c r="AQ130" s="20"/>
      <c r="AR130" s="23"/>
      <c r="AT130" s="19"/>
    </row>
    <row r="131" spans="1:46" ht="15">
      <c r="A131">
        <v>4510</v>
      </c>
      <c r="B131">
        <v>858</v>
      </c>
      <c r="C131">
        <v>647</v>
      </c>
      <c r="D131">
        <v>868</v>
      </c>
      <c r="E131">
        <v>612</v>
      </c>
      <c r="F131">
        <v>515</v>
      </c>
      <c r="G131">
        <v>612</v>
      </c>
      <c r="H131">
        <v>179</v>
      </c>
      <c r="I131" s="18"/>
      <c r="J131" s="18"/>
      <c r="K131" s="3"/>
      <c r="L131" s="19"/>
      <c r="M131" s="19"/>
      <c r="N131" s="20"/>
      <c r="O131" s="20"/>
      <c r="P131" s="20"/>
      <c r="Q131" s="20"/>
      <c r="R131" s="20"/>
      <c r="S131" s="20"/>
      <c r="T131" s="20"/>
      <c r="U131" s="20"/>
      <c r="V131" s="3"/>
      <c r="W131" s="20"/>
      <c r="X131" s="20"/>
      <c r="Y131" s="20"/>
      <c r="Z131" s="3"/>
      <c r="AA131" s="21"/>
      <c r="AB131" s="21"/>
      <c r="AC131" s="21"/>
      <c r="AD131" s="3"/>
      <c r="AE131" s="21"/>
      <c r="AF131" s="21"/>
      <c r="AG131" s="21"/>
      <c r="AH131" s="3"/>
      <c r="AI131" s="22"/>
      <c r="AJ131" s="19"/>
      <c r="AK131" s="23"/>
      <c r="AL131" s="3"/>
      <c r="AM131" s="24"/>
      <c r="AN131" s="24"/>
      <c r="AO131" s="19"/>
      <c r="AP131" s="19"/>
      <c r="AQ131" s="20"/>
      <c r="AR131" s="23"/>
      <c r="AT131" s="19"/>
    </row>
    <row r="132" spans="1:46" ht="15">
      <c r="A132">
        <v>4554</v>
      </c>
      <c r="B132">
        <v>885</v>
      </c>
      <c r="C132">
        <v>659</v>
      </c>
      <c r="D132">
        <v>892</v>
      </c>
      <c r="E132">
        <v>581</v>
      </c>
      <c r="F132">
        <v>514</v>
      </c>
      <c r="G132">
        <v>582</v>
      </c>
      <c r="H132">
        <v>0</v>
      </c>
      <c r="I132" s="18"/>
      <c r="J132" s="18"/>
      <c r="K132" s="3"/>
      <c r="L132" s="19"/>
      <c r="M132" s="19"/>
      <c r="N132" s="20"/>
      <c r="O132" s="20"/>
      <c r="P132" s="20"/>
      <c r="Q132" s="20"/>
      <c r="R132" s="20"/>
      <c r="S132" s="20"/>
      <c r="T132" s="20"/>
      <c r="U132" s="20"/>
      <c r="V132" s="3"/>
      <c r="W132" s="20"/>
      <c r="X132" s="20"/>
      <c r="Y132" s="20"/>
      <c r="Z132" s="3"/>
      <c r="AA132" s="21"/>
      <c r="AB132" s="21"/>
      <c r="AC132" s="21"/>
      <c r="AD132" s="3"/>
      <c r="AE132" s="21"/>
      <c r="AF132" s="21"/>
      <c r="AG132" s="21"/>
      <c r="AH132" s="3"/>
      <c r="AI132" s="22"/>
      <c r="AJ132" s="19"/>
      <c r="AK132" s="23"/>
      <c r="AL132" s="3"/>
      <c r="AM132" s="24"/>
      <c r="AN132" s="24"/>
      <c r="AO132" s="19"/>
      <c r="AP132" s="19"/>
      <c r="AQ132" s="20"/>
      <c r="AR132" s="23"/>
      <c r="AT132" s="19"/>
    </row>
    <row r="133" spans="1:46" ht="15">
      <c r="A133">
        <v>4598</v>
      </c>
      <c r="B133">
        <v>890</v>
      </c>
      <c r="C133">
        <v>662</v>
      </c>
      <c r="D133">
        <v>898</v>
      </c>
      <c r="E133">
        <v>578</v>
      </c>
      <c r="F133">
        <v>514</v>
      </c>
      <c r="G133">
        <v>578</v>
      </c>
      <c r="H133">
        <v>0</v>
      </c>
      <c r="I133" s="18"/>
      <c r="J133" s="18"/>
      <c r="K133" s="3"/>
      <c r="L133" s="19"/>
      <c r="M133" s="19"/>
      <c r="N133" s="20"/>
      <c r="O133" s="20"/>
      <c r="P133" s="20"/>
      <c r="Q133" s="20"/>
      <c r="R133" s="20"/>
      <c r="S133" s="20"/>
      <c r="T133" s="20"/>
      <c r="U133" s="20"/>
      <c r="V133" s="3"/>
      <c r="W133" s="20"/>
      <c r="X133" s="20"/>
      <c r="Y133" s="20"/>
      <c r="Z133" s="3"/>
      <c r="AA133" s="21"/>
      <c r="AB133" s="21"/>
      <c r="AC133" s="21"/>
      <c r="AD133" s="3"/>
      <c r="AE133" s="21"/>
      <c r="AF133" s="21"/>
      <c r="AG133" s="21"/>
      <c r="AH133" s="3"/>
      <c r="AI133" s="22"/>
      <c r="AJ133" s="19"/>
      <c r="AK133" s="23"/>
      <c r="AL133" s="3"/>
      <c r="AM133" s="24"/>
      <c r="AN133" s="24"/>
      <c r="AO133" s="19"/>
      <c r="AP133" s="19"/>
      <c r="AQ133" s="20"/>
      <c r="AR133" s="23"/>
      <c r="AT133" s="19"/>
    </row>
    <row r="134" spans="1:46" ht="15">
      <c r="A134">
        <v>4642</v>
      </c>
      <c r="B134">
        <v>897</v>
      </c>
      <c r="C134">
        <v>664</v>
      </c>
      <c r="D134">
        <v>904</v>
      </c>
      <c r="E134">
        <v>583</v>
      </c>
      <c r="F134">
        <v>514</v>
      </c>
      <c r="G134">
        <v>587</v>
      </c>
      <c r="H134">
        <v>0</v>
      </c>
      <c r="I134" s="18"/>
      <c r="J134" s="18"/>
      <c r="K134" s="3"/>
      <c r="L134" s="19"/>
      <c r="M134" s="19"/>
      <c r="N134" s="20"/>
      <c r="O134" s="20"/>
      <c r="P134" s="20"/>
      <c r="Q134" s="20"/>
      <c r="R134" s="20"/>
      <c r="S134" s="20"/>
      <c r="T134" s="20"/>
      <c r="U134" s="20"/>
      <c r="V134" s="3"/>
      <c r="W134" s="20"/>
      <c r="X134" s="20"/>
      <c r="Y134" s="20"/>
      <c r="Z134" s="3"/>
      <c r="AA134" s="21"/>
      <c r="AB134" s="21"/>
      <c r="AC134" s="21"/>
      <c r="AD134" s="3"/>
      <c r="AE134" s="21"/>
      <c r="AF134" s="21"/>
      <c r="AG134" s="21"/>
      <c r="AH134" s="3"/>
      <c r="AI134" s="22"/>
      <c r="AJ134" s="19"/>
      <c r="AK134" s="23"/>
      <c r="AL134" s="3"/>
      <c r="AM134" s="24"/>
      <c r="AN134" s="24"/>
      <c r="AO134" s="19"/>
      <c r="AP134" s="19"/>
      <c r="AQ134" s="20"/>
      <c r="AR134" s="23"/>
      <c r="AT134" s="19"/>
    </row>
    <row r="135" spans="1:46" ht="15">
      <c r="A135">
        <v>4686</v>
      </c>
      <c r="B135">
        <v>895</v>
      </c>
      <c r="C135">
        <v>663</v>
      </c>
      <c r="D135">
        <v>907</v>
      </c>
      <c r="E135">
        <v>570</v>
      </c>
      <c r="F135">
        <v>515</v>
      </c>
      <c r="G135">
        <v>566</v>
      </c>
      <c r="H135">
        <v>0</v>
      </c>
      <c r="I135" s="18"/>
      <c r="J135" s="18"/>
      <c r="K135" s="3"/>
      <c r="L135" s="19"/>
      <c r="M135" s="19"/>
      <c r="N135" s="20"/>
      <c r="O135" s="20"/>
      <c r="P135" s="20"/>
      <c r="Q135" s="20"/>
      <c r="R135" s="20"/>
      <c r="S135" s="20"/>
      <c r="T135" s="20"/>
      <c r="U135" s="20"/>
      <c r="V135" s="3"/>
      <c r="W135" s="20"/>
      <c r="X135" s="20"/>
      <c r="Y135" s="20"/>
      <c r="Z135" s="3"/>
      <c r="AA135" s="21"/>
      <c r="AB135" s="21"/>
      <c r="AC135" s="21"/>
      <c r="AD135" s="3"/>
      <c r="AE135" s="21"/>
      <c r="AF135" s="21"/>
      <c r="AG135" s="21"/>
      <c r="AH135" s="3"/>
      <c r="AI135" s="22"/>
      <c r="AJ135" s="19"/>
      <c r="AK135" s="23"/>
      <c r="AL135" s="3"/>
      <c r="AM135" s="24"/>
      <c r="AN135" s="24"/>
      <c r="AO135" s="19"/>
      <c r="AP135" s="19"/>
      <c r="AQ135" s="20"/>
      <c r="AR135" s="23"/>
      <c r="AT135" s="19"/>
    </row>
    <row r="136" spans="1:46" ht="15">
      <c r="A136">
        <v>4728</v>
      </c>
      <c r="B136">
        <v>897</v>
      </c>
      <c r="C136">
        <v>662</v>
      </c>
      <c r="D136">
        <v>906</v>
      </c>
      <c r="E136">
        <v>573</v>
      </c>
      <c r="F136">
        <v>514</v>
      </c>
      <c r="G136">
        <v>568</v>
      </c>
      <c r="H136">
        <v>0</v>
      </c>
      <c r="I136" s="18"/>
      <c r="J136" s="18"/>
      <c r="K136" s="3"/>
      <c r="L136" s="19"/>
      <c r="M136" s="19"/>
      <c r="N136" s="20"/>
      <c r="O136" s="20"/>
      <c r="P136" s="20"/>
      <c r="Q136" s="20"/>
      <c r="R136" s="20"/>
      <c r="S136" s="20"/>
      <c r="T136" s="20"/>
      <c r="U136" s="20"/>
      <c r="V136" s="3"/>
      <c r="W136" s="20"/>
      <c r="X136" s="20"/>
      <c r="Y136" s="20"/>
      <c r="Z136" s="3"/>
      <c r="AA136" s="21"/>
      <c r="AB136" s="21"/>
      <c r="AC136" s="21"/>
      <c r="AD136" s="3"/>
      <c r="AE136" s="21"/>
      <c r="AF136" s="21"/>
      <c r="AG136" s="21"/>
      <c r="AH136" s="3"/>
      <c r="AI136" s="22"/>
      <c r="AJ136" s="19"/>
      <c r="AK136" s="23"/>
      <c r="AL136" s="3"/>
      <c r="AM136" s="24"/>
      <c r="AN136" s="24"/>
      <c r="AO136" s="19"/>
      <c r="AP136" s="19"/>
      <c r="AQ136" s="20"/>
      <c r="AR136" s="23"/>
      <c r="AT136" s="19"/>
    </row>
    <row r="137" spans="1:46" ht="15">
      <c r="A137">
        <v>4770</v>
      </c>
      <c r="B137">
        <v>899</v>
      </c>
      <c r="C137">
        <v>662</v>
      </c>
      <c r="D137">
        <v>907</v>
      </c>
      <c r="E137">
        <v>571</v>
      </c>
      <c r="F137">
        <v>514</v>
      </c>
      <c r="G137">
        <v>567</v>
      </c>
      <c r="H137">
        <v>0</v>
      </c>
      <c r="I137" s="18"/>
      <c r="J137" s="18"/>
      <c r="K137" s="3"/>
      <c r="L137" s="19"/>
      <c r="M137" s="19"/>
      <c r="N137" s="20"/>
      <c r="O137" s="20"/>
      <c r="P137" s="20"/>
      <c r="Q137" s="20"/>
      <c r="R137" s="20"/>
      <c r="S137" s="20"/>
      <c r="T137" s="20"/>
      <c r="U137" s="20"/>
      <c r="V137" s="3"/>
      <c r="W137" s="20"/>
      <c r="X137" s="20"/>
      <c r="Y137" s="20"/>
      <c r="Z137" s="3"/>
      <c r="AA137" s="21"/>
      <c r="AB137" s="21"/>
      <c r="AC137" s="21"/>
      <c r="AD137" s="3"/>
      <c r="AE137" s="21"/>
      <c r="AF137" s="21"/>
      <c r="AG137" s="21"/>
      <c r="AH137" s="3"/>
      <c r="AI137" s="22"/>
      <c r="AJ137" s="19"/>
      <c r="AK137" s="23"/>
      <c r="AL137" s="3"/>
      <c r="AM137" s="24"/>
      <c r="AN137" s="24"/>
      <c r="AO137" s="19"/>
      <c r="AP137" s="19"/>
      <c r="AQ137" s="20"/>
      <c r="AR137" s="23"/>
      <c r="AT137" s="19"/>
    </row>
    <row r="138" spans="1:46" ht="15">
      <c r="A138">
        <v>4812</v>
      </c>
      <c r="B138">
        <v>898</v>
      </c>
      <c r="C138">
        <v>700</v>
      </c>
      <c r="D138">
        <v>904</v>
      </c>
      <c r="E138">
        <v>567</v>
      </c>
      <c r="F138">
        <v>508</v>
      </c>
      <c r="G138">
        <v>569</v>
      </c>
      <c r="H138">
        <v>0</v>
      </c>
      <c r="I138" s="18"/>
      <c r="J138" s="18"/>
      <c r="K138" s="3"/>
      <c r="L138" s="19"/>
      <c r="M138" s="19"/>
      <c r="N138" s="20"/>
      <c r="O138" s="20"/>
      <c r="P138" s="20"/>
      <c r="Q138" s="20"/>
      <c r="R138" s="20"/>
      <c r="S138" s="20"/>
      <c r="T138" s="20"/>
      <c r="U138" s="20"/>
      <c r="V138" s="3"/>
      <c r="W138" s="20"/>
      <c r="X138" s="20"/>
      <c r="Y138" s="20"/>
      <c r="Z138" s="3"/>
      <c r="AA138" s="21"/>
      <c r="AB138" s="21"/>
      <c r="AC138" s="21"/>
      <c r="AD138" s="3"/>
      <c r="AE138" s="21"/>
      <c r="AF138" s="21"/>
      <c r="AG138" s="21"/>
      <c r="AH138" s="3"/>
      <c r="AI138" s="22"/>
      <c r="AJ138" s="19"/>
      <c r="AK138" s="23"/>
      <c r="AL138" s="3"/>
      <c r="AM138" s="24"/>
      <c r="AN138" s="24"/>
      <c r="AO138" s="19"/>
      <c r="AP138" s="19"/>
      <c r="AQ138" s="20"/>
      <c r="AR138" s="23"/>
      <c r="AT138" s="19"/>
    </row>
    <row r="139" spans="1:46" ht="15">
      <c r="A139">
        <v>4852</v>
      </c>
      <c r="B139">
        <v>907</v>
      </c>
      <c r="C139">
        <v>666</v>
      </c>
      <c r="D139">
        <v>911</v>
      </c>
      <c r="E139">
        <v>561</v>
      </c>
      <c r="F139">
        <v>514</v>
      </c>
      <c r="G139">
        <v>562</v>
      </c>
      <c r="H139">
        <v>358</v>
      </c>
      <c r="I139" s="18"/>
      <c r="J139" s="18"/>
      <c r="K139" s="3"/>
      <c r="L139" s="19"/>
      <c r="M139" s="19"/>
      <c r="N139" s="20"/>
      <c r="O139" s="20"/>
      <c r="P139" s="20"/>
      <c r="Q139" s="20"/>
      <c r="R139" s="20"/>
      <c r="S139" s="20"/>
      <c r="T139" s="20"/>
      <c r="U139" s="20"/>
      <c r="V139" s="3"/>
      <c r="W139" s="20"/>
      <c r="X139" s="20"/>
      <c r="Y139" s="20"/>
      <c r="Z139" s="3"/>
      <c r="AA139" s="21"/>
      <c r="AB139" s="21"/>
      <c r="AC139" s="21"/>
      <c r="AD139" s="3"/>
      <c r="AE139" s="21"/>
      <c r="AF139" s="21"/>
      <c r="AG139" s="21"/>
      <c r="AH139" s="3"/>
      <c r="AI139" s="22"/>
      <c r="AJ139" s="19"/>
      <c r="AK139" s="23"/>
      <c r="AL139" s="3"/>
      <c r="AM139" s="24"/>
      <c r="AN139" s="24"/>
      <c r="AO139" s="19"/>
      <c r="AP139" s="19"/>
      <c r="AQ139" s="20"/>
      <c r="AR139" s="23"/>
      <c r="AT139" s="19"/>
    </row>
    <row r="140" spans="1:46" ht="15">
      <c r="A140">
        <v>4892</v>
      </c>
      <c r="B140">
        <v>912</v>
      </c>
      <c r="C140">
        <v>668</v>
      </c>
      <c r="D140">
        <v>914</v>
      </c>
      <c r="E140">
        <v>555</v>
      </c>
      <c r="F140">
        <v>515</v>
      </c>
      <c r="G140">
        <v>560</v>
      </c>
      <c r="H140">
        <v>0</v>
      </c>
      <c r="I140" s="18"/>
      <c r="J140" s="18"/>
      <c r="K140" s="3"/>
      <c r="L140" s="19"/>
      <c r="M140" s="19"/>
      <c r="N140" s="20"/>
      <c r="O140" s="20"/>
      <c r="P140" s="20"/>
      <c r="Q140" s="20"/>
      <c r="R140" s="20"/>
      <c r="S140" s="20"/>
      <c r="T140" s="20"/>
      <c r="U140" s="20"/>
      <c r="V140" s="3"/>
      <c r="W140" s="20"/>
      <c r="X140" s="20"/>
      <c r="Y140" s="20"/>
      <c r="Z140" s="3"/>
      <c r="AA140" s="21"/>
      <c r="AB140" s="21"/>
      <c r="AC140" s="21"/>
      <c r="AD140" s="3"/>
      <c r="AE140" s="21"/>
      <c r="AF140" s="21"/>
      <c r="AG140" s="21"/>
      <c r="AH140" s="3"/>
      <c r="AI140" s="22"/>
      <c r="AJ140" s="19"/>
      <c r="AK140" s="23"/>
      <c r="AL140" s="3"/>
      <c r="AM140" s="24"/>
      <c r="AN140" s="24"/>
      <c r="AO140" s="19"/>
      <c r="AP140" s="19"/>
      <c r="AQ140" s="20"/>
      <c r="AR140" s="23"/>
      <c r="AT140" s="19"/>
    </row>
    <row r="141" spans="1:46" ht="15">
      <c r="A141">
        <v>4932</v>
      </c>
      <c r="B141">
        <v>916</v>
      </c>
      <c r="C141">
        <v>671</v>
      </c>
      <c r="D141">
        <v>918</v>
      </c>
      <c r="E141">
        <v>541</v>
      </c>
      <c r="F141">
        <v>514</v>
      </c>
      <c r="G141">
        <v>549</v>
      </c>
      <c r="H141">
        <v>179</v>
      </c>
      <c r="I141" s="18"/>
      <c r="J141" s="18"/>
      <c r="K141" s="3"/>
      <c r="L141" s="19"/>
      <c r="M141" s="19"/>
      <c r="N141" s="20"/>
      <c r="O141" s="20"/>
      <c r="P141" s="20"/>
      <c r="Q141" s="20"/>
      <c r="R141" s="20"/>
      <c r="S141" s="20"/>
      <c r="T141" s="20"/>
      <c r="U141" s="20"/>
      <c r="V141" s="3"/>
      <c r="W141" s="20"/>
      <c r="X141" s="20"/>
      <c r="Y141" s="20"/>
      <c r="Z141" s="3"/>
      <c r="AA141" s="21"/>
      <c r="AB141" s="21"/>
      <c r="AC141" s="21"/>
      <c r="AD141" s="3"/>
      <c r="AE141" s="21"/>
      <c r="AF141" s="21"/>
      <c r="AG141" s="21"/>
      <c r="AH141" s="3"/>
      <c r="AI141" s="22"/>
      <c r="AJ141" s="19"/>
      <c r="AK141" s="23"/>
      <c r="AL141" s="3"/>
      <c r="AM141" s="24"/>
      <c r="AN141" s="24"/>
      <c r="AO141" s="19"/>
      <c r="AP141" s="19"/>
      <c r="AQ141" s="20"/>
      <c r="AR141" s="23"/>
      <c r="AT141" s="19"/>
    </row>
    <row r="142" spans="1:46" ht="15">
      <c r="A142">
        <v>4970</v>
      </c>
      <c r="B142">
        <v>924</v>
      </c>
      <c r="C142">
        <v>676</v>
      </c>
      <c r="D142">
        <v>924</v>
      </c>
      <c r="E142">
        <v>535</v>
      </c>
      <c r="F142">
        <v>514</v>
      </c>
      <c r="G142">
        <v>548</v>
      </c>
      <c r="H142">
        <v>0</v>
      </c>
      <c r="I142" s="18"/>
      <c r="J142" s="18"/>
      <c r="K142" s="3"/>
      <c r="L142" s="19"/>
      <c r="M142" s="19"/>
      <c r="N142" s="20"/>
      <c r="O142" s="20"/>
      <c r="P142" s="20"/>
      <c r="Q142" s="20"/>
      <c r="R142" s="20"/>
      <c r="S142" s="20"/>
      <c r="T142" s="20"/>
      <c r="U142" s="20"/>
      <c r="V142" s="3"/>
      <c r="W142" s="20"/>
      <c r="X142" s="20"/>
      <c r="Y142" s="20"/>
      <c r="Z142" s="3"/>
      <c r="AA142" s="21"/>
      <c r="AB142" s="21"/>
      <c r="AC142" s="21"/>
      <c r="AD142" s="3"/>
      <c r="AE142" s="21"/>
      <c r="AF142" s="21"/>
      <c r="AG142" s="21"/>
      <c r="AH142" s="3"/>
      <c r="AI142" s="22"/>
      <c r="AJ142" s="19"/>
      <c r="AK142" s="23"/>
      <c r="AL142" s="3"/>
      <c r="AM142" s="24"/>
      <c r="AN142" s="24"/>
      <c r="AO142" s="19"/>
      <c r="AP142" s="19"/>
      <c r="AQ142" s="20"/>
      <c r="AR142" s="23"/>
      <c r="AT142" s="19"/>
    </row>
    <row r="143" spans="1:46" ht="15">
      <c r="A143">
        <v>5008</v>
      </c>
      <c r="B143">
        <v>927</v>
      </c>
      <c r="C143">
        <v>676</v>
      </c>
      <c r="D143">
        <v>928</v>
      </c>
      <c r="E143">
        <v>531</v>
      </c>
      <c r="F143">
        <v>512</v>
      </c>
      <c r="G143">
        <v>541</v>
      </c>
      <c r="H143">
        <v>179</v>
      </c>
      <c r="I143" s="18"/>
      <c r="J143" s="18"/>
      <c r="K143" s="3"/>
      <c r="L143" s="19"/>
      <c r="M143" s="19"/>
      <c r="N143" s="20"/>
      <c r="O143" s="20"/>
      <c r="P143" s="20"/>
      <c r="Q143" s="20"/>
      <c r="R143" s="20"/>
      <c r="S143" s="20"/>
      <c r="T143" s="20"/>
      <c r="U143" s="20"/>
      <c r="V143" s="3"/>
      <c r="W143" s="20"/>
      <c r="X143" s="20"/>
      <c r="Y143" s="20"/>
      <c r="Z143" s="3"/>
      <c r="AA143" s="21"/>
      <c r="AB143" s="21"/>
      <c r="AC143" s="21"/>
      <c r="AD143" s="3"/>
      <c r="AE143" s="21"/>
      <c r="AF143" s="21"/>
      <c r="AG143" s="21"/>
      <c r="AH143" s="3"/>
      <c r="AI143" s="22"/>
      <c r="AJ143" s="19"/>
      <c r="AK143" s="23"/>
      <c r="AL143" s="3"/>
      <c r="AM143" s="24"/>
      <c r="AN143" s="24"/>
      <c r="AO143" s="19"/>
      <c r="AP143" s="19"/>
      <c r="AQ143" s="20"/>
      <c r="AR143" s="23"/>
      <c r="AT143" s="19"/>
    </row>
    <row r="144" spans="1:46" ht="15">
      <c r="A144">
        <v>5044</v>
      </c>
      <c r="B144">
        <v>934</v>
      </c>
      <c r="C144">
        <v>683</v>
      </c>
      <c r="D144">
        <v>933</v>
      </c>
      <c r="E144">
        <v>526</v>
      </c>
      <c r="F144">
        <v>513</v>
      </c>
      <c r="G144">
        <v>536</v>
      </c>
      <c r="H144">
        <v>0</v>
      </c>
      <c r="I144" s="18"/>
      <c r="J144" s="18"/>
      <c r="K144" s="3"/>
      <c r="L144" s="19"/>
      <c r="M144" s="19"/>
      <c r="N144" s="20"/>
      <c r="O144" s="20"/>
      <c r="P144" s="20"/>
      <c r="Q144" s="20"/>
      <c r="R144" s="20"/>
      <c r="S144" s="20"/>
      <c r="T144" s="20"/>
      <c r="U144" s="20"/>
      <c r="V144" s="3"/>
      <c r="W144" s="20"/>
      <c r="X144" s="20"/>
      <c r="Y144" s="20"/>
      <c r="Z144" s="3"/>
      <c r="AA144" s="21"/>
      <c r="AB144" s="21"/>
      <c r="AC144" s="21"/>
      <c r="AD144" s="3"/>
      <c r="AE144" s="21"/>
      <c r="AF144" s="21"/>
      <c r="AG144" s="21"/>
      <c r="AH144" s="3"/>
      <c r="AI144" s="22"/>
      <c r="AJ144" s="19"/>
      <c r="AK144" s="23"/>
      <c r="AL144" s="3"/>
      <c r="AM144" s="24"/>
      <c r="AN144" s="24"/>
      <c r="AO144" s="19"/>
      <c r="AP144" s="19"/>
      <c r="AQ144" s="20"/>
      <c r="AR144" s="23"/>
      <c r="AT144" s="19"/>
    </row>
    <row r="145" spans="1:46" ht="15">
      <c r="A145">
        <v>5080</v>
      </c>
      <c r="B145">
        <v>936</v>
      </c>
      <c r="C145">
        <v>683</v>
      </c>
      <c r="D145">
        <v>936</v>
      </c>
      <c r="E145">
        <v>525</v>
      </c>
      <c r="F145">
        <v>513</v>
      </c>
      <c r="G145">
        <v>535</v>
      </c>
      <c r="H145">
        <v>0</v>
      </c>
      <c r="I145" s="18"/>
      <c r="J145" s="18"/>
      <c r="K145" s="3"/>
      <c r="L145" s="19"/>
      <c r="M145" s="19"/>
      <c r="N145" s="20"/>
      <c r="O145" s="20"/>
      <c r="P145" s="20"/>
      <c r="Q145" s="20"/>
      <c r="R145" s="20"/>
      <c r="S145" s="20"/>
      <c r="T145" s="20"/>
      <c r="U145" s="20"/>
      <c r="V145" s="3"/>
      <c r="W145" s="20"/>
      <c r="X145" s="20"/>
      <c r="Y145" s="20"/>
      <c r="Z145" s="3"/>
      <c r="AA145" s="21"/>
      <c r="AB145" s="21"/>
      <c r="AC145" s="21"/>
      <c r="AD145" s="3"/>
      <c r="AE145" s="21"/>
      <c r="AF145" s="21"/>
      <c r="AG145" s="21"/>
      <c r="AH145" s="3"/>
      <c r="AI145" s="22"/>
      <c r="AJ145" s="19"/>
      <c r="AK145" s="23"/>
      <c r="AL145" s="3"/>
      <c r="AM145" s="24"/>
      <c r="AN145" s="24"/>
      <c r="AO145" s="19"/>
      <c r="AP145" s="19"/>
      <c r="AQ145" s="20"/>
      <c r="AR145" s="23"/>
      <c r="AT145" s="19"/>
    </row>
    <row r="146" spans="1:46" ht="15">
      <c r="A146">
        <v>5114</v>
      </c>
      <c r="B146">
        <v>940</v>
      </c>
      <c r="C146">
        <v>688</v>
      </c>
      <c r="D146">
        <v>940</v>
      </c>
      <c r="E146">
        <v>520</v>
      </c>
      <c r="F146">
        <v>513</v>
      </c>
      <c r="G146">
        <v>528</v>
      </c>
      <c r="H146">
        <v>0</v>
      </c>
      <c r="I146" s="18"/>
      <c r="J146" s="18"/>
      <c r="K146" s="3"/>
      <c r="L146" s="19"/>
      <c r="M146" s="19"/>
      <c r="N146" s="20"/>
      <c r="O146" s="20"/>
      <c r="P146" s="20"/>
      <c r="Q146" s="20"/>
      <c r="R146" s="20"/>
      <c r="S146" s="20"/>
      <c r="T146" s="20"/>
      <c r="U146" s="20"/>
      <c r="V146" s="3"/>
      <c r="W146" s="20"/>
      <c r="X146" s="20"/>
      <c r="Y146" s="20"/>
      <c r="Z146" s="3"/>
      <c r="AA146" s="21"/>
      <c r="AB146" s="21"/>
      <c r="AC146" s="21"/>
      <c r="AD146" s="3"/>
      <c r="AE146" s="21"/>
      <c r="AF146" s="21"/>
      <c r="AG146" s="21"/>
      <c r="AH146" s="3"/>
      <c r="AI146" s="22"/>
      <c r="AJ146" s="19"/>
      <c r="AK146" s="23"/>
      <c r="AL146" s="3"/>
      <c r="AM146" s="24"/>
      <c r="AN146" s="24"/>
      <c r="AO146" s="19"/>
      <c r="AP146" s="19"/>
      <c r="AQ146" s="20"/>
      <c r="AR146" s="23"/>
      <c r="AT146" s="19"/>
    </row>
    <row r="147" spans="1:46" ht="15">
      <c r="A147">
        <v>5146</v>
      </c>
      <c r="B147">
        <v>943</v>
      </c>
      <c r="C147">
        <v>689</v>
      </c>
      <c r="D147">
        <v>942</v>
      </c>
      <c r="E147">
        <v>518</v>
      </c>
      <c r="F147">
        <v>513</v>
      </c>
      <c r="G147">
        <v>534</v>
      </c>
      <c r="H147">
        <v>0</v>
      </c>
      <c r="I147" s="18"/>
      <c r="J147" s="18"/>
      <c r="K147" s="3"/>
      <c r="L147" s="19"/>
      <c r="M147" s="19"/>
      <c r="N147" s="20"/>
      <c r="O147" s="20"/>
      <c r="P147" s="20"/>
      <c r="Q147" s="20"/>
      <c r="R147" s="20"/>
      <c r="S147" s="20"/>
      <c r="T147" s="20"/>
      <c r="U147" s="20"/>
      <c r="V147" s="3"/>
      <c r="W147" s="20"/>
      <c r="X147" s="20"/>
      <c r="Y147" s="20"/>
      <c r="Z147" s="3"/>
      <c r="AA147" s="21"/>
      <c r="AB147" s="21"/>
      <c r="AC147" s="21"/>
      <c r="AD147" s="3"/>
      <c r="AE147" s="21"/>
      <c r="AF147" s="21"/>
      <c r="AG147" s="21"/>
      <c r="AH147" s="3"/>
      <c r="AI147" s="22"/>
      <c r="AJ147" s="19"/>
      <c r="AK147" s="23"/>
      <c r="AL147" s="3"/>
      <c r="AM147" s="24"/>
      <c r="AN147" s="24"/>
      <c r="AO147" s="19"/>
      <c r="AP147" s="19"/>
      <c r="AQ147" s="20"/>
      <c r="AR147" s="23"/>
      <c r="AT147" s="19"/>
    </row>
    <row r="148" spans="1:46" ht="15">
      <c r="A148">
        <v>5178</v>
      </c>
      <c r="B148">
        <v>943</v>
      </c>
      <c r="C148">
        <v>691</v>
      </c>
      <c r="D148">
        <v>943</v>
      </c>
      <c r="E148">
        <v>515</v>
      </c>
      <c r="F148">
        <v>512</v>
      </c>
      <c r="G148">
        <v>523</v>
      </c>
      <c r="H148">
        <v>179</v>
      </c>
      <c r="I148" s="18"/>
      <c r="J148" s="18"/>
      <c r="K148" s="3"/>
      <c r="L148" s="19"/>
      <c r="M148" s="19"/>
      <c r="N148" s="20"/>
      <c r="O148" s="20"/>
      <c r="P148" s="20"/>
      <c r="Q148" s="20"/>
      <c r="R148" s="20"/>
      <c r="S148" s="20"/>
      <c r="T148" s="20"/>
      <c r="U148" s="20"/>
      <c r="V148" s="3"/>
      <c r="W148" s="20"/>
      <c r="X148" s="20"/>
      <c r="Y148" s="20"/>
      <c r="Z148" s="3"/>
      <c r="AA148" s="21"/>
      <c r="AB148" s="21"/>
      <c r="AC148" s="21"/>
      <c r="AD148" s="3"/>
      <c r="AE148" s="21"/>
      <c r="AF148" s="21"/>
      <c r="AG148" s="21"/>
      <c r="AH148" s="3"/>
      <c r="AI148" s="22"/>
      <c r="AJ148" s="19"/>
      <c r="AK148" s="23"/>
      <c r="AL148" s="3"/>
      <c r="AM148" s="24"/>
      <c r="AN148" s="24"/>
      <c r="AO148" s="19"/>
      <c r="AP148" s="19"/>
      <c r="AQ148" s="20"/>
      <c r="AR148" s="23"/>
      <c r="AT148" s="19"/>
    </row>
    <row r="149" spans="1:46" ht="15">
      <c r="A149">
        <v>5210</v>
      </c>
      <c r="B149">
        <v>948</v>
      </c>
      <c r="C149">
        <v>694</v>
      </c>
      <c r="D149">
        <v>948</v>
      </c>
      <c r="E149">
        <v>510</v>
      </c>
      <c r="F149">
        <v>514</v>
      </c>
      <c r="G149">
        <v>518</v>
      </c>
      <c r="H149">
        <v>537</v>
      </c>
      <c r="I149" s="18"/>
      <c r="J149" s="18"/>
      <c r="K149" s="3"/>
      <c r="L149" s="19"/>
      <c r="M149" s="19"/>
      <c r="N149" s="20"/>
      <c r="O149" s="20"/>
      <c r="P149" s="20"/>
      <c r="Q149" s="20"/>
      <c r="R149" s="20"/>
      <c r="S149" s="20"/>
      <c r="T149" s="20"/>
      <c r="U149" s="20"/>
      <c r="V149" s="3"/>
      <c r="W149" s="20"/>
      <c r="X149" s="20"/>
      <c r="Y149" s="20"/>
      <c r="Z149" s="3"/>
      <c r="AA149" s="21"/>
      <c r="AB149" s="21"/>
      <c r="AC149" s="21"/>
      <c r="AD149" s="3"/>
      <c r="AE149" s="21"/>
      <c r="AF149" s="21"/>
      <c r="AG149" s="21"/>
      <c r="AH149" s="3"/>
      <c r="AI149" s="22"/>
      <c r="AJ149" s="19"/>
      <c r="AK149" s="23"/>
      <c r="AL149" s="3"/>
      <c r="AM149" s="24"/>
      <c r="AN149" s="24"/>
      <c r="AO149" s="19"/>
      <c r="AP149" s="19"/>
      <c r="AQ149" s="20"/>
      <c r="AR149" s="23"/>
      <c r="AT149" s="19"/>
    </row>
    <row r="150" spans="1:46" ht="15">
      <c r="A150">
        <v>5238</v>
      </c>
      <c r="B150">
        <v>949</v>
      </c>
      <c r="C150">
        <v>693</v>
      </c>
      <c r="D150">
        <v>948</v>
      </c>
      <c r="E150">
        <v>511</v>
      </c>
      <c r="F150">
        <v>512</v>
      </c>
      <c r="G150">
        <v>519</v>
      </c>
      <c r="H150">
        <v>179</v>
      </c>
      <c r="I150" s="18"/>
      <c r="J150" s="18"/>
      <c r="K150" s="3"/>
      <c r="L150" s="19"/>
      <c r="M150" s="19"/>
      <c r="N150" s="20"/>
      <c r="O150" s="20"/>
      <c r="P150" s="20"/>
      <c r="Q150" s="20"/>
      <c r="R150" s="20"/>
      <c r="S150" s="20"/>
      <c r="T150" s="20"/>
      <c r="U150" s="20"/>
      <c r="V150" s="3"/>
      <c r="W150" s="20"/>
      <c r="X150" s="20"/>
      <c r="Y150" s="20"/>
      <c r="Z150" s="3"/>
      <c r="AA150" s="21"/>
      <c r="AB150" s="21"/>
      <c r="AC150" s="21"/>
      <c r="AD150" s="3"/>
      <c r="AE150" s="21"/>
      <c r="AF150" s="21"/>
      <c r="AG150" s="21"/>
      <c r="AH150" s="3"/>
      <c r="AI150" s="22"/>
      <c r="AJ150" s="19"/>
      <c r="AK150" s="23"/>
      <c r="AL150" s="3"/>
      <c r="AM150" s="24"/>
      <c r="AN150" s="24"/>
      <c r="AO150" s="19"/>
      <c r="AP150" s="19"/>
      <c r="AQ150" s="20"/>
      <c r="AR150" s="23"/>
      <c r="AT150" s="19"/>
    </row>
    <row r="151" spans="1:46" ht="15">
      <c r="A151">
        <v>5266</v>
      </c>
      <c r="B151">
        <v>949</v>
      </c>
      <c r="C151">
        <v>693</v>
      </c>
      <c r="D151">
        <v>949</v>
      </c>
      <c r="E151">
        <v>510</v>
      </c>
      <c r="F151">
        <v>513</v>
      </c>
      <c r="G151">
        <v>519</v>
      </c>
      <c r="H151">
        <v>179</v>
      </c>
      <c r="I151" s="18"/>
      <c r="J151" s="18"/>
      <c r="K151" s="3"/>
      <c r="L151" s="19"/>
      <c r="M151" s="19"/>
      <c r="N151" s="20"/>
      <c r="O151" s="20"/>
      <c r="P151" s="20"/>
      <c r="Q151" s="20"/>
      <c r="R151" s="20"/>
      <c r="S151" s="20"/>
      <c r="T151" s="20"/>
      <c r="U151" s="20"/>
      <c r="V151" s="3"/>
      <c r="W151" s="20"/>
      <c r="X151" s="20"/>
      <c r="Y151" s="20"/>
      <c r="Z151" s="3"/>
      <c r="AA151" s="21"/>
      <c r="AB151" s="21"/>
      <c r="AC151" s="21"/>
      <c r="AD151" s="3"/>
      <c r="AE151" s="21"/>
      <c r="AF151" s="21"/>
      <c r="AG151" s="21"/>
      <c r="AH151" s="3"/>
      <c r="AI151" s="22"/>
      <c r="AJ151" s="19"/>
      <c r="AK151" s="23"/>
      <c r="AL151" s="3"/>
      <c r="AM151" s="24"/>
      <c r="AN151" s="24"/>
      <c r="AO151" s="19"/>
      <c r="AP151" s="19"/>
      <c r="AQ151" s="20"/>
      <c r="AR151" s="23"/>
      <c r="AT151" s="19"/>
    </row>
    <row r="152" spans="1:46" ht="15">
      <c r="A152">
        <v>5292</v>
      </c>
      <c r="B152">
        <v>949</v>
      </c>
      <c r="C152">
        <v>694</v>
      </c>
      <c r="D152">
        <v>948</v>
      </c>
      <c r="E152">
        <v>511</v>
      </c>
      <c r="F152">
        <v>513</v>
      </c>
      <c r="G152">
        <v>518</v>
      </c>
      <c r="H152">
        <v>179</v>
      </c>
      <c r="I152" s="18"/>
      <c r="J152" s="18"/>
      <c r="K152" s="3"/>
      <c r="L152" s="19"/>
      <c r="M152" s="19"/>
      <c r="N152" s="20"/>
      <c r="O152" s="20"/>
      <c r="P152" s="20"/>
      <c r="Q152" s="20"/>
      <c r="R152" s="20"/>
      <c r="S152" s="20"/>
      <c r="T152" s="20"/>
      <c r="U152" s="20"/>
      <c r="V152" s="3"/>
      <c r="W152" s="20"/>
      <c r="X152" s="20"/>
      <c r="Y152" s="20"/>
      <c r="Z152" s="3"/>
      <c r="AA152" s="21"/>
      <c r="AB152" s="21"/>
      <c r="AC152" s="21"/>
      <c r="AD152" s="3"/>
      <c r="AE152" s="21"/>
      <c r="AF152" s="21"/>
      <c r="AG152" s="21"/>
      <c r="AH152" s="3"/>
      <c r="AI152" s="22"/>
      <c r="AJ152" s="19"/>
      <c r="AK152" s="23"/>
      <c r="AL152" s="3"/>
      <c r="AM152" s="24"/>
      <c r="AN152" s="24"/>
      <c r="AO152" s="19"/>
      <c r="AP152" s="19"/>
      <c r="AQ152" s="20"/>
      <c r="AR152" s="23"/>
      <c r="AT152" s="19"/>
    </row>
    <row r="153" spans="1:46" ht="15">
      <c r="A153">
        <v>5318</v>
      </c>
      <c r="B153">
        <v>948</v>
      </c>
      <c r="C153">
        <v>694</v>
      </c>
      <c r="D153">
        <v>949</v>
      </c>
      <c r="E153">
        <v>510</v>
      </c>
      <c r="F153">
        <v>513</v>
      </c>
      <c r="G153">
        <v>518</v>
      </c>
      <c r="H153">
        <v>0</v>
      </c>
      <c r="I153" s="18"/>
      <c r="J153" s="18"/>
      <c r="K153" s="3"/>
      <c r="L153" s="19"/>
      <c r="M153" s="19"/>
      <c r="N153" s="20"/>
      <c r="O153" s="20"/>
      <c r="P153" s="20"/>
      <c r="Q153" s="20"/>
      <c r="R153" s="20"/>
      <c r="S153" s="20"/>
      <c r="T153" s="20"/>
      <c r="U153" s="20"/>
      <c r="V153" s="3"/>
      <c r="W153" s="20"/>
      <c r="X153" s="20"/>
      <c r="Y153" s="20"/>
      <c r="Z153" s="3"/>
      <c r="AA153" s="21"/>
      <c r="AB153" s="21"/>
      <c r="AC153" s="21"/>
      <c r="AD153" s="3"/>
      <c r="AE153" s="21"/>
      <c r="AF153" s="21"/>
      <c r="AG153" s="21"/>
      <c r="AH153" s="3"/>
      <c r="AI153" s="22"/>
      <c r="AJ153" s="19"/>
      <c r="AK153" s="23"/>
      <c r="AL153" s="3"/>
      <c r="AM153" s="24"/>
      <c r="AN153" s="24"/>
      <c r="AO153" s="19"/>
      <c r="AP153" s="19"/>
      <c r="AQ153" s="20"/>
      <c r="AR153" s="23"/>
      <c r="AT153" s="19"/>
    </row>
    <row r="154" spans="1:46" ht="15">
      <c r="A154">
        <v>5342</v>
      </c>
      <c r="B154">
        <v>949</v>
      </c>
      <c r="C154">
        <v>693</v>
      </c>
      <c r="D154">
        <v>949</v>
      </c>
      <c r="E154">
        <v>511</v>
      </c>
      <c r="F154">
        <v>512</v>
      </c>
      <c r="G154">
        <v>519</v>
      </c>
      <c r="H154">
        <v>0</v>
      </c>
      <c r="I154" s="18"/>
      <c r="J154" s="18"/>
      <c r="K154" s="3"/>
      <c r="L154" s="19"/>
      <c r="M154" s="19"/>
      <c r="N154" s="20"/>
      <c r="O154" s="20"/>
      <c r="P154" s="20"/>
      <c r="Q154" s="20"/>
      <c r="R154" s="20"/>
      <c r="S154" s="20"/>
      <c r="T154" s="20"/>
      <c r="U154" s="20"/>
      <c r="V154" s="3"/>
      <c r="W154" s="20"/>
      <c r="X154" s="20"/>
      <c r="Y154" s="20"/>
      <c r="Z154" s="3"/>
      <c r="AA154" s="21"/>
      <c r="AB154" s="21"/>
      <c r="AC154" s="21"/>
      <c r="AD154" s="3"/>
      <c r="AE154" s="21"/>
      <c r="AF154" s="21"/>
      <c r="AG154" s="21"/>
      <c r="AH154" s="3"/>
      <c r="AI154" s="22"/>
      <c r="AJ154" s="19"/>
      <c r="AK154" s="23"/>
      <c r="AL154" s="3"/>
      <c r="AM154" s="24"/>
      <c r="AN154" s="24"/>
      <c r="AO154" s="19"/>
      <c r="AP154" s="19"/>
      <c r="AQ154" s="20"/>
      <c r="AR154" s="23"/>
      <c r="AT154" s="19"/>
    </row>
    <row r="155" spans="1:46" ht="15">
      <c r="A155">
        <v>5364</v>
      </c>
      <c r="B155">
        <v>950</v>
      </c>
      <c r="C155">
        <v>693</v>
      </c>
      <c r="D155">
        <v>951</v>
      </c>
      <c r="E155">
        <v>510</v>
      </c>
      <c r="F155">
        <v>513</v>
      </c>
      <c r="G155">
        <v>519</v>
      </c>
      <c r="H155">
        <v>0</v>
      </c>
      <c r="I155" s="18"/>
      <c r="J155" s="18"/>
      <c r="K155" s="3"/>
      <c r="L155" s="19"/>
      <c r="M155" s="19"/>
      <c r="N155" s="20"/>
      <c r="O155" s="20"/>
      <c r="P155" s="20"/>
      <c r="Q155" s="20"/>
      <c r="R155" s="20"/>
      <c r="S155" s="20"/>
      <c r="T155" s="20"/>
      <c r="U155" s="20"/>
      <c r="V155" s="3"/>
      <c r="W155" s="20"/>
      <c r="X155" s="20"/>
      <c r="Y155" s="20"/>
      <c r="Z155" s="3"/>
      <c r="AA155" s="21"/>
      <c r="AB155" s="21"/>
      <c r="AC155" s="21"/>
      <c r="AD155" s="3"/>
      <c r="AE155" s="21"/>
      <c r="AF155" s="21"/>
      <c r="AG155" s="21"/>
      <c r="AH155" s="3"/>
      <c r="AI155" s="22"/>
      <c r="AJ155" s="19"/>
      <c r="AK155" s="23"/>
      <c r="AL155" s="3"/>
      <c r="AM155" s="24"/>
      <c r="AN155" s="24"/>
      <c r="AO155" s="19"/>
      <c r="AP155" s="19"/>
      <c r="AQ155" s="20"/>
      <c r="AR155" s="23"/>
      <c r="AT155" s="19"/>
    </row>
    <row r="156" spans="1:46" ht="15">
      <c r="A156">
        <v>5386</v>
      </c>
      <c r="B156">
        <v>950</v>
      </c>
      <c r="C156">
        <v>693</v>
      </c>
      <c r="D156">
        <v>951</v>
      </c>
      <c r="E156">
        <v>510</v>
      </c>
      <c r="F156">
        <v>513</v>
      </c>
      <c r="G156">
        <v>519</v>
      </c>
      <c r="H156">
        <v>0</v>
      </c>
      <c r="I156" s="18"/>
      <c r="J156" s="18"/>
      <c r="K156" s="3"/>
      <c r="L156" s="19"/>
      <c r="M156" s="19"/>
      <c r="N156" s="20"/>
      <c r="O156" s="20"/>
      <c r="P156" s="20"/>
      <c r="Q156" s="20"/>
      <c r="R156" s="20"/>
      <c r="S156" s="20"/>
      <c r="T156" s="20"/>
      <c r="U156" s="20"/>
      <c r="V156" s="3"/>
      <c r="W156" s="20"/>
      <c r="X156" s="20"/>
      <c r="Y156" s="20"/>
      <c r="Z156" s="3"/>
      <c r="AA156" s="21"/>
      <c r="AB156" s="21"/>
      <c r="AC156" s="21"/>
      <c r="AD156" s="3"/>
      <c r="AE156" s="21"/>
      <c r="AF156" s="21"/>
      <c r="AG156" s="21"/>
      <c r="AH156" s="3"/>
      <c r="AI156" s="22"/>
      <c r="AJ156" s="19"/>
      <c r="AK156" s="23"/>
      <c r="AL156" s="3"/>
      <c r="AM156" s="24"/>
      <c r="AN156" s="24"/>
      <c r="AO156" s="19"/>
      <c r="AP156" s="19"/>
      <c r="AQ156" s="20"/>
      <c r="AR156" s="23"/>
      <c r="AT156" s="19"/>
    </row>
    <row r="157" spans="1:46" ht="15">
      <c r="A157">
        <v>5406</v>
      </c>
      <c r="B157">
        <v>951</v>
      </c>
      <c r="C157">
        <v>694</v>
      </c>
      <c r="D157">
        <v>949</v>
      </c>
      <c r="E157">
        <v>511</v>
      </c>
      <c r="F157">
        <v>513</v>
      </c>
      <c r="G157">
        <v>518</v>
      </c>
      <c r="H157">
        <v>358</v>
      </c>
      <c r="I157" s="18"/>
      <c r="J157" s="18"/>
      <c r="K157" s="3"/>
      <c r="L157" s="19"/>
      <c r="M157" s="19"/>
      <c r="N157" s="20"/>
      <c r="O157" s="20"/>
      <c r="P157" s="20"/>
      <c r="Q157" s="20"/>
      <c r="R157" s="20"/>
      <c r="S157" s="20"/>
      <c r="T157" s="20"/>
      <c r="U157" s="20"/>
      <c r="V157" s="3"/>
      <c r="W157" s="20"/>
      <c r="X157" s="20"/>
      <c r="Y157" s="20"/>
      <c r="Z157" s="3"/>
      <c r="AA157" s="21"/>
      <c r="AB157" s="21"/>
      <c r="AC157" s="21"/>
      <c r="AD157" s="3"/>
      <c r="AE157" s="21"/>
      <c r="AF157" s="21"/>
      <c r="AG157" s="21"/>
      <c r="AH157" s="3"/>
      <c r="AI157" s="22"/>
      <c r="AJ157" s="19"/>
      <c r="AK157" s="23"/>
      <c r="AL157" s="3"/>
      <c r="AM157" s="24"/>
      <c r="AN157" s="24"/>
      <c r="AO157" s="19"/>
      <c r="AP157" s="19"/>
      <c r="AQ157" s="20"/>
      <c r="AR157" s="23"/>
      <c r="AT157" s="19"/>
    </row>
    <row r="158" spans="1:46" ht="15">
      <c r="A158">
        <v>5424</v>
      </c>
      <c r="B158">
        <v>951</v>
      </c>
      <c r="C158">
        <v>694</v>
      </c>
      <c r="D158">
        <v>949</v>
      </c>
      <c r="E158">
        <v>511</v>
      </c>
      <c r="F158">
        <v>512</v>
      </c>
      <c r="G158">
        <v>518</v>
      </c>
      <c r="H158">
        <v>0</v>
      </c>
      <c r="I158" s="18"/>
      <c r="J158" s="18"/>
      <c r="K158" s="3"/>
      <c r="L158" s="19"/>
      <c r="M158" s="19"/>
      <c r="N158" s="20"/>
      <c r="O158" s="20"/>
      <c r="P158" s="20"/>
      <c r="Q158" s="20"/>
      <c r="R158" s="20"/>
      <c r="S158" s="20"/>
      <c r="T158" s="20"/>
      <c r="U158" s="20"/>
      <c r="V158" s="3"/>
      <c r="W158" s="20"/>
      <c r="X158" s="20"/>
      <c r="Y158" s="20"/>
      <c r="Z158" s="3"/>
      <c r="AA158" s="21"/>
      <c r="AB158" s="21"/>
      <c r="AC158" s="21"/>
      <c r="AD158" s="3"/>
      <c r="AE158" s="21"/>
      <c r="AF158" s="21"/>
      <c r="AG158" s="21"/>
      <c r="AH158" s="3"/>
      <c r="AI158" s="22"/>
      <c r="AJ158" s="19"/>
      <c r="AK158" s="23"/>
      <c r="AL158" s="3"/>
      <c r="AM158" s="24"/>
      <c r="AN158" s="24"/>
      <c r="AO158" s="19"/>
      <c r="AP158" s="19"/>
      <c r="AQ158" s="20"/>
      <c r="AR158" s="23"/>
      <c r="AT158" s="19"/>
    </row>
    <row r="159" spans="1:46" ht="15">
      <c r="A159">
        <v>5442</v>
      </c>
      <c r="B159">
        <v>950</v>
      </c>
      <c r="C159">
        <v>692</v>
      </c>
      <c r="D159">
        <v>951</v>
      </c>
      <c r="E159">
        <v>509</v>
      </c>
      <c r="F159">
        <v>513</v>
      </c>
      <c r="G159">
        <v>519</v>
      </c>
      <c r="H159">
        <v>0</v>
      </c>
      <c r="I159" s="18"/>
      <c r="J159" s="18"/>
      <c r="K159" s="3"/>
      <c r="L159" s="19"/>
      <c r="M159" s="19"/>
      <c r="N159" s="20"/>
      <c r="O159" s="20"/>
      <c r="P159" s="20"/>
      <c r="Q159" s="20"/>
      <c r="R159" s="20"/>
      <c r="S159" s="20"/>
      <c r="T159" s="20"/>
      <c r="U159" s="20"/>
      <c r="V159" s="3"/>
      <c r="W159" s="20"/>
      <c r="X159" s="20"/>
      <c r="Y159" s="20"/>
      <c r="Z159" s="3"/>
      <c r="AA159" s="21"/>
      <c r="AB159" s="21"/>
      <c r="AC159" s="21"/>
      <c r="AD159" s="3"/>
      <c r="AE159" s="21"/>
      <c r="AF159" s="21"/>
      <c r="AG159" s="21"/>
      <c r="AH159" s="3"/>
      <c r="AI159" s="22"/>
      <c r="AJ159" s="19"/>
      <c r="AK159" s="23"/>
      <c r="AL159" s="3"/>
      <c r="AM159" s="24"/>
      <c r="AN159" s="24"/>
      <c r="AO159" s="19"/>
      <c r="AP159" s="19"/>
      <c r="AQ159" s="20"/>
      <c r="AR159" s="23"/>
      <c r="AT159" s="19"/>
    </row>
    <row r="160" spans="1:46" ht="15">
      <c r="A160">
        <v>5458</v>
      </c>
      <c r="B160">
        <v>949</v>
      </c>
      <c r="C160">
        <v>695</v>
      </c>
      <c r="D160">
        <v>949</v>
      </c>
      <c r="E160">
        <v>511</v>
      </c>
      <c r="F160">
        <v>513</v>
      </c>
      <c r="G160">
        <v>518</v>
      </c>
      <c r="H160">
        <v>0</v>
      </c>
      <c r="I160" s="18"/>
      <c r="J160" s="18"/>
      <c r="K160" s="3"/>
      <c r="L160" s="19"/>
      <c r="M160" s="19"/>
      <c r="N160" s="20"/>
      <c r="O160" s="20"/>
      <c r="P160" s="20"/>
      <c r="Q160" s="20"/>
      <c r="R160" s="20"/>
      <c r="S160" s="20"/>
      <c r="T160" s="20"/>
      <c r="U160" s="20"/>
      <c r="V160" s="3"/>
      <c r="W160" s="20"/>
      <c r="X160" s="20"/>
      <c r="Y160" s="20"/>
      <c r="Z160" s="3"/>
      <c r="AA160" s="21"/>
      <c r="AB160" s="21"/>
      <c r="AC160" s="21"/>
      <c r="AD160" s="3"/>
      <c r="AE160" s="21"/>
      <c r="AF160" s="21"/>
      <c r="AG160" s="21"/>
      <c r="AH160" s="3"/>
      <c r="AI160" s="22"/>
      <c r="AJ160" s="19"/>
      <c r="AK160" s="23"/>
      <c r="AL160" s="3"/>
      <c r="AM160" s="24"/>
      <c r="AN160" s="24"/>
      <c r="AO160" s="19"/>
      <c r="AP160" s="19"/>
      <c r="AQ160" s="20"/>
      <c r="AR160" s="23"/>
      <c r="AT160" s="19"/>
    </row>
    <row r="161" spans="1:46" ht="15">
      <c r="A161">
        <v>5474</v>
      </c>
      <c r="B161">
        <v>950</v>
      </c>
      <c r="C161">
        <v>693</v>
      </c>
      <c r="D161">
        <v>951</v>
      </c>
      <c r="E161">
        <v>510</v>
      </c>
      <c r="F161">
        <v>513</v>
      </c>
      <c r="G161">
        <v>520</v>
      </c>
      <c r="H161">
        <v>0</v>
      </c>
      <c r="I161" s="18"/>
      <c r="J161" s="18"/>
      <c r="K161" s="3"/>
      <c r="L161" s="19"/>
      <c r="M161" s="19"/>
      <c r="N161" s="20"/>
      <c r="O161" s="20"/>
      <c r="P161" s="20"/>
      <c r="Q161" s="20"/>
      <c r="R161" s="20"/>
      <c r="S161" s="20"/>
      <c r="T161" s="20"/>
      <c r="U161" s="20"/>
      <c r="V161" s="3"/>
      <c r="W161" s="20"/>
      <c r="X161" s="20"/>
      <c r="Y161" s="20"/>
      <c r="Z161" s="3"/>
      <c r="AA161" s="21"/>
      <c r="AB161" s="21"/>
      <c r="AC161" s="21"/>
      <c r="AD161" s="3"/>
      <c r="AE161" s="21"/>
      <c r="AF161" s="21"/>
      <c r="AG161" s="21"/>
      <c r="AH161" s="3"/>
      <c r="AI161" s="22"/>
      <c r="AJ161" s="19"/>
      <c r="AK161" s="23"/>
      <c r="AL161" s="3"/>
      <c r="AM161" s="24"/>
      <c r="AN161" s="24"/>
      <c r="AO161" s="19"/>
      <c r="AP161" s="19"/>
      <c r="AQ161" s="20"/>
      <c r="AR161" s="23"/>
      <c r="AT161" s="19"/>
    </row>
    <row r="162" spans="1:46" ht="15">
      <c r="A162">
        <v>5488</v>
      </c>
      <c r="B162">
        <v>950</v>
      </c>
      <c r="C162">
        <v>694</v>
      </c>
      <c r="D162">
        <v>952</v>
      </c>
      <c r="E162">
        <v>510</v>
      </c>
      <c r="F162">
        <v>513</v>
      </c>
      <c r="G162">
        <v>520</v>
      </c>
      <c r="H162">
        <v>0</v>
      </c>
      <c r="I162" s="18"/>
      <c r="J162" s="18"/>
      <c r="K162" s="3"/>
      <c r="L162" s="19"/>
      <c r="M162" s="19"/>
      <c r="N162" s="20"/>
      <c r="O162" s="20"/>
      <c r="P162" s="20"/>
      <c r="Q162" s="20"/>
      <c r="R162" s="20"/>
      <c r="S162" s="20"/>
      <c r="T162" s="20"/>
      <c r="U162" s="20"/>
      <c r="V162" s="3"/>
      <c r="W162" s="20"/>
      <c r="X162" s="20"/>
      <c r="Y162" s="20"/>
      <c r="Z162" s="3"/>
      <c r="AA162" s="21"/>
      <c r="AB162" s="21"/>
      <c r="AC162" s="21"/>
      <c r="AD162" s="3"/>
      <c r="AE162" s="21"/>
      <c r="AF162" s="21"/>
      <c r="AG162" s="21"/>
      <c r="AH162" s="3"/>
      <c r="AI162" s="22"/>
      <c r="AJ162" s="19"/>
      <c r="AK162" s="23"/>
      <c r="AL162" s="3"/>
      <c r="AM162" s="24"/>
      <c r="AN162" s="24"/>
      <c r="AO162" s="19"/>
      <c r="AP162" s="19"/>
      <c r="AQ162" s="20"/>
      <c r="AR162" s="23"/>
      <c r="AT162" s="19"/>
    </row>
    <row r="163" spans="1:46" ht="15">
      <c r="A163">
        <v>5502</v>
      </c>
      <c r="B163">
        <v>950</v>
      </c>
      <c r="C163">
        <v>694</v>
      </c>
      <c r="D163">
        <v>951</v>
      </c>
      <c r="E163">
        <v>510</v>
      </c>
      <c r="F163">
        <v>513</v>
      </c>
      <c r="G163">
        <v>519</v>
      </c>
      <c r="H163">
        <v>0</v>
      </c>
      <c r="I163" s="18"/>
      <c r="J163" s="18"/>
      <c r="K163" s="3"/>
      <c r="L163" s="19"/>
      <c r="M163" s="19"/>
      <c r="N163" s="20"/>
      <c r="O163" s="20"/>
      <c r="P163" s="20"/>
      <c r="Q163" s="20"/>
      <c r="R163" s="20"/>
      <c r="S163" s="20"/>
      <c r="T163" s="20"/>
      <c r="U163" s="20"/>
      <c r="V163" s="3"/>
      <c r="W163" s="20"/>
      <c r="X163" s="20"/>
      <c r="Y163" s="20"/>
      <c r="Z163" s="3"/>
      <c r="AA163" s="21"/>
      <c r="AB163" s="21"/>
      <c r="AC163" s="21"/>
      <c r="AD163" s="3"/>
      <c r="AE163" s="21"/>
      <c r="AF163" s="21"/>
      <c r="AG163" s="21"/>
      <c r="AH163" s="3"/>
      <c r="AI163" s="22"/>
      <c r="AJ163" s="19"/>
      <c r="AK163" s="23"/>
      <c r="AL163" s="3"/>
      <c r="AM163" s="24"/>
      <c r="AN163" s="24"/>
      <c r="AO163" s="19"/>
      <c r="AP163" s="19"/>
      <c r="AQ163" s="20"/>
      <c r="AR163" s="23"/>
      <c r="AT163" s="19"/>
    </row>
    <row r="164" spans="1:46" ht="15">
      <c r="A164">
        <v>5514</v>
      </c>
      <c r="B164">
        <v>950</v>
      </c>
      <c r="C164">
        <v>693</v>
      </c>
      <c r="D164">
        <v>952</v>
      </c>
      <c r="E164">
        <v>510</v>
      </c>
      <c r="F164">
        <v>513</v>
      </c>
      <c r="G164">
        <v>520</v>
      </c>
      <c r="H164">
        <v>0</v>
      </c>
      <c r="I164" s="18"/>
      <c r="J164" s="18"/>
      <c r="K164" s="3"/>
      <c r="L164" s="19"/>
      <c r="M164" s="19"/>
      <c r="N164" s="20"/>
      <c r="O164" s="20"/>
      <c r="P164" s="20"/>
      <c r="Q164" s="20"/>
      <c r="R164" s="20"/>
      <c r="S164" s="20"/>
      <c r="T164" s="20"/>
      <c r="U164" s="20"/>
      <c r="V164" s="3"/>
      <c r="W164" s="20"/>
      <c r="X164" s="20"/>
      <c r="Y164" s="20"/>
      <c r="Z164" s="3"/>
      <c r="AA164" s="21"/>
      <c r="AB164" s="21"/>
      <c r="AC164" s="21"/>
      <c r="AD164" s="3"/>
      <c r="AE164" s="21"/>
      <c r="AF164" s="21"/>
      <c r="AG164" s="21"/>
      <c r="AH164" s="3"/>
      <c r="AI164" s="22"/>
      <c r="AJ164" s="19"/>
      <c r="AK164" s="23"/>
      <c r="AL164" s="3"/>
      <c r="AM164" s="24"/>
      <c r="AN164" s="24"/>
      <c r="AO164" s="19"/>
      <c r="AP164" s="19"/>
      <c r="AQ164" s="20"/>
      <c r="AR164" s="23"/>
      <c r="AT164" s="19"/>
    </row>
    <row r="165" spans="1:46" ht="15">
      <c r="A165">
        <v>5524</v>
      </c>
      <c r="B165">
        <v>952</v>
      </c>
      <c r="C165">
        <v>695</v>
      </c>
      <c r="D165">
        <v>950</v>
      </c>
      <c r="E165">
        <v>511</v>
      </c>
      <c r="F165">
        <v>513</v>
      </c>
      <c r="G165">
        <v>518</v>
      </c>
      <c r="H165">
        <v>0</v>
      </c>
      <c r="I165" s="18"/>
      <c r="J165" s="18"/>
      <c r="K165" s="3"/>
      <c r="L165" s="19"/>
      <c r="M165" s="19"/>
      <c r="N165" s="20"/>
      <c r="O165" s="20"/>
      <c r="P165" s="20"/>
      <c r="Q165" s="20"/>
      <c r="R165" s="20"/>
      <c r="S165" s="20"/>
      <c r="T165" s="20"/>
      <c r="U165" s="20"/>
      <c r="V165" s="3"/>
      <c r="W165" s="20"/>
      <c r="X165" s="20"/>
      <c r="Y165" s="20"/>
      <c r="Z165" s="3"/>
      <c r="AA165" s="21"/>
      <c r="AB165" s="21"/>
      <c r="AC165" s="21"/>
      <c r="AD165" s="3"/>
      <c r="AE165" s="21"/>
      <c r="AF165" s="21"/>
      <c r="AG165" s="21"/>
      <c r="AH165" s="3"/>
      <c r="AI165" s="22"/>
      <c r="AJ165" s="19"/>
      <c r="AK165" s="23"/>
      <c r="AL165" s="3"/>
      <c r="AM165" s="24"/>
      <c r="AN165" s="24"/>
      <c r="AO165" s="19"/>
      <c r="AP165" s="19"/>
      <c r="AQ165" s="20"/>
      <c r="AR165" s="23"/>
      <c r="AT165" s="19"/>
    </row>
    <row r="166" spans="1:46" ht="15">
      <c r="A166">
        <v>5534</v>
      </c>
      <c r="B166">
        <v>950</v>
      </c>
      <c r="C166">
        <v>694</v>
      </c>
      <c r="D166">
        <v>951</v>
      </c>
      <c r="E166">
        <v>510</v>
      </c>
      <c r="F166">
        <v>513</v>
      </c>
      <c r="G166">
        <v>520</v>
      </c>
      <c r="H166">
        <v>0</v>
      </c>
      <c r="I166" s="18"/>
      <c r="J166" s="18"/>
      <c r="K166" s="3"/>
      <c r="L166" s="19"/>
      <c r="M166" s="19"/>
      <c r="N166" s="20"/>
      <c r="O166" s="20"/>
      <c r="P166" s="20"/>
      <c r="Q166" s="20"/>
      <c r="R166" s="20"/>
      <c r="S166" s="20"/>
      <c r="T166" s="20"/>
      <c r="U166" s="20"/>
      <c r="V166" s="3"/>
      <c r="W166" s="20"/>
      <c r="X166" s="20"/>
      <c r="Y166" s="20"/>
      <c r="Z166" s="3"/>
      <c r="AA166" s="21"/>
      <c r="AB166" s="21"/>
      <c r="AC166" s="21"/>
      <c r="AD166" s="3"/>
      <c r="AE166" s="21"/>
      <c r="AF166" s="21"/>
      <c r="AG166" s="21"/>
      <c r="AH166" s="3"/>
      <c r="AI166" s="22"/>
      <c r="AJ166" s="19"/>
      <c r="AK166" s="23"/>
      <c r="AL166" s="3"/>
      <c r="AM166" s="24"/>
      <c r="AN166" s="24"/>
      <c r="AO166" s="19"/>
      <c r="AP166" s="19"/>
      <c r="AQ166" s="20"/>
      <c r="AR166" s="23"/>
      <c r="AT166" s="19"/>
    </row>
    <row r="167" spans="1:46" ht="15">
      <c r="A167">
        <v>5542</v>
      </c>
      <c r="B167">
        <v>951</v>
      </c>
      <c r="C167">
        <v>694</v>
      </c>
      <c r="D167">
        <v>952</v>
      </c>
      <c r="E167">
        <v>511</v>
      </c>
      <c r="F167">
        <v>512</v>
      </c>
      <c r="G167">
        <v>520</v>
      </c>
      <c r="H167">
        <v>179</v>
      </c>
      <c r="I167" s="18"/>
      <c r="J167" s="18"/>
      <c r="K167" s="3"/>
      <c r="L167" s="19"/>
      <c r="M167" s="19"/>
      <c r="N167" s="20"/>
      <c r="O167" s="20"/>
      <c r="P167" s="20"/>
      <c r="Q167" s="20"/>
      <c r="R167" s="20"/>
      <c r="S167" s="20"/>
      <c r="T167" s="20"/>
      <c r="U167" s="20"/>
      <c r="V167" s="3"/>
      <c r="W167" s="20"/>
      <c r="X167" s="20"/>
      <c r="Y167" s="20"/>
      <c r="Z167" s="3"/>
      <c r="AA167" s="21"/>
      <c r="AB167" s="21"/>
      <c r="AC167" s="21"/>
      <c r="AD167" s="3"/>
      <c r="AE167" s="21"/>
      <c r="AF167" s="21"/>
      <c r="AG167" s="21"/>
      <c r="AH167" s="3"/>
      <c r="AI167" s="22"/>
      <c r="AJ167" s="19"/>
      <c r="AK167" s="23"/>
      <c r="AL167" s="3"/>
      <c r="AM167" s="24"/>
      <c r="AN167" s="24"/>
      <c r="AO167" s="19"/>
      <c r="AP167" s="19"/>
      <c r="AQ167" s="20"/>
      <c r="AR167" s="23"/>
      <c r="AT167" s="19"/>
    </row>
    <row r="168" spans="1:46" ht="15">
      <c r="A168">
        <v>5550</v>
      </c>
      <c r="B168">
        <v>952</v>
      </c>
      <c r="C168">
        <v>695</v>
      </c>
      <c r="D168">
        <v>950</v>
      </c>
      <c r="E168">
        <v>511</v>
      </c>
      <c r="F168">
        <v>513</v>
      </c>
      <c r="G168">
        <v>518</v>
      </c>
      <c r="H168">
        <v>0</v>
      </c>
      <c r="I168" s="18"/>
      <c r="J168" s="18"/>
      <c r="K168" s="3"/>
      <c r="L168" s="19"/>
      <c r="M168" s="19"/>
      <c r="N168" s="20"/>
      <c r="O168" s="20"/>
      <c r="P168" s="20"/>
      <c r="Q168" s="20"/>
      <c r="R168" s="20"/>
      <c r="S168" s="20"/>
      <c r="T168" s="20"/>
      <c r="U168" s="20"/>
      <c r="V168" s="3"/>
      <c r="W168" s="20"/>
      <c r="X168" s="20"/>
      <c r="Y168" s="20"/>
      <c r="Z168" s="3"/>
      <c r="AA168" s="21"/>
      <c r="AB168" s="21"/>
      <c r="AC168" s="21"/>
      <c r="AD168" s="3"/>
      <c r="AE168" s="21"/>
      <c r="AF168" s="21"/>
      <c r="AG168" s="21"/>
      <c r="AH168" s="3"/>
      <c r="AI168" s="22"/>
      <c r="AJ168" s="19"/>
      <c r="AK168" s="23"/>
      <c r="AL168" s="3"/>
      <c r="AM168" s="24"/>
      <c r="AN168" s="24"/>
      <c r="AO168" s="19"/>
      <c r="AP168" s="19"/>
      <c r="AQ168" s="20"/>
      <c r="AR168" s="23"/>
      <c r="AT168" s="19"/>
    </row>
    <row r="169" spans="1:46" ht="15">
      <c r="A169">
        <v>5556</v>
      </c>
      <c r="B169">
        <v>950</v>
      </c>
      <c r="C169">
        <v>695</v>
      </c>
      <c r="D169">
        <v>951</v>
      </c>
      <c r="E169">
        <v>510</v>
      </c>
      <c r="F169">
        <v>513</v>
      </c>
      <c r="G169">
        <v>519</v>
      </c>
      <c r="H169">
        <v>0</v>
      </c>
      <c r="I169" s="18"/>
      <c r="J169" s="18"/>
      <c r="K169" s="3"/>
      <c r="L169" s="19"/>
      <c r="M169" s="19"/>
      <c r="N169" s="20"/>
      <c r="O169" s="20"/>
      <c r="P169" s="20"/>
      <c r="Q169" s="20"/>
      <c r="R169" s="20"/>
      <c r="S169" s="20"/>
      <c r="T169" s="20"/>
      <c r="U169" s="20"/>
      <c r="V169" s="3"/>
      <c r="W169" s="20"/>
      <c r="X169" s="20"/>
      <c r="Y169" s="20"/>
      <c r="Z169" s="3"/>
      <c r="AA169" s="21"/>
      <c r="AB169" s="21"/>
      <c r="AC169" s="21"/>
      <c r="AD169" s="3"/>
      <c r="AE169" s="21"/>
      <c r="AF169" s="21"/>
      <c r="AG169" s="21"/>
      <c r="AH169" s="3"/>
      <c r="AI169" s="22"/>
      <c r="AJ169" s="19"/>
      <c r="AK169" s="23"/>
      <c r="AL169" s="3"/>
      <c r="AM169" s="24"/>
      <c r="AN169" s="24"/>
      <c r="AO169" s="19"/>
      <c r="AP169" s="19"/>
      <c r="AQ169" s="20"/>
      <c r="AR169" s="23"/>
      <c r="AT169" s="19"/>
    </row>
    <row r="170" spans="1:46" ht="15">
      <c r="A170">
        <v>5560</v>
      </c>
      <c r="B170">
        <v>952</v>
      </c>
      <c r="C170">
        <v>694</v>
      </c>
      <c r="D170">
        <v>950</v>
      </c>
      <c r="E170">
        <v>511</v>
      </c>
      <c r="F170">
        <v>513</v>
      </c>
      <c r="G170">
        <v>518</v>
      </c>
      <c r="H170">
        <v>0</v>
      </c>
      <c r="I170" s="18"/>
      <c r="J170" s="18"/>
      <c r="K170" s="3"/>
      <c r="L170" s="19"/>
      <c r="M170" s="19"/>
      <c r="N170" s="20"/>
      <c r="O170" s="20"/>
      <c r="P170" s="20"/>
      <c r="Q170" s="20"/>
      <c r="R170" s="20"/>
      <c r="S170" s="20"/>
      <c r="T170" s="20"/>
      <c r="U170" s="20"/>
      <c r="V170" s="3"/>
      <c r="W170" s="20"/>
      <c r="X170" s="20"/>
      <c r="Y170" s="20"/>
      <c r="Z170" s="3"/>
      <c r="AA170" s="21"/>
      <c r="AB170" s="21"/>
      <c r="AC170" s="21"/>
      <c r="AD170" s="3"/>
      <c r="AE170" s="21"/>
      <c r="AF170" s="21"/>
      <c r="AG170" s="21"/>
      <c r="AH170" s="3"/>
      <c r="AI170" s="22"/>
      <c r="AJ170" s="19"/>
      <c r="AK170" s="23"/>
      <c r="AL170" s="3"/>
      <c r="AM170" s="24"/>
      <c r="AN170" s="24"/>
      <c r="AO170" s="19"/>
      <c r="AP170" s="19"/>
      <c r="AQ170" s="20"/>
      <c r="AR170" s="23"/>
      <c r="AT170" s="19"/>
    </row>
    <row r="171" spans="1:46" ht="15">
      <c r="A171">
        <v>5566</v>
      </c>
      <c r="B171">
        <v>952</v>
      </c>
      <c r="C171">
        <v>695</v>
      </c>
      <c r="D171">
        <v>950</v>
      </c>
      <c r="E171">
        <v>511</v>
      </c>
      <c r="F171">
        <v>513</v>
      </c>
      <c r="G171">
        <v>518</v>
      </c>
      <c r="H171">
        <v>0</v>
      </c>
      <c r="I171" s="18"/>
      <c r="J171" s="18"/>
      <c r="K171" s="3"/>
      <c r="L171" s="19"/>
      <c r="M171" s="19"/>
      <c r="N171" s="20"/>
      <c r="O171" s="20"/>
      <c r="P171" s="20"/>
      <c r="Q171" s="20"/>
      <c r="R171" s="20"/>
      <c r="S171" s="20"/>
      <c r="T171" s="20"/>
      <c r="U171" s="20"/>
      <c r="V171" s="3"/>
      <c r="W171" s="20"/>
      <c r="X171" s="20"/>
      <c r="Y171" s="20"/>
      <c r="Z171" s="3"/>
      <c r="AA171" s="21"/>
      <c r="AB171" s="21"/>
      <c r="AC171" s="21"/>
      <c r="AD171" s="3"/>
      <c r="AE171" s="21"/>
      <c r="AF171" s="21"/>
      <c r="AG171" s="21"/>
      <c r="AH171" s="3"/>
      <c r="AI171" s="22"/>
      <c r="AJ171" s="19"/>
      <c r="AK171" s="23"/>
      <c r="AL171" s="3"/>
      <c r="AM171" s="24"/>
      <c r="AN171" s="24"/>
      <c r="AO171" s="19"/>
      <c r="AP171" s="19"/>
      <c r="AQ171" s="20"/>
      <c r="AR171" s="23"/>
      <c r="AT171" s="19"/>
    </row>
    <row r="172" spans="1:46" ht="15">
      <c r="A172">
        <v>5568</v>
      </c>
      <c r="B172">
        <v>950</v>
      </c>
      <c r="C172">
        <v>695</v>
      </c>
      <c r="D172">
        <v>951</v>
      </c>
      <c r="E172">
        <v>510</v>
      </c>
      <c r="F172">
        <v>513</v>
      </c>
      <c r="G172">
        <v>519</v>
      </c>
      <c r="H172">
        <v>0</v>
      </c>
      <c r="I172" s="18"/>
      <c r="J172" s="18"/>
      <c r="K172" s="3"/>
      <c r="L172" s="19"/>
      <c r="M172" s="19"/>
      <c r="N172" s="20"/>
      <c r="O172" s="20"/>
      <c r="P172" s="20"/>
      <c r="Q172" s="20"/>
      <c r="R172" s="20"/>
      <c r="S172" s="20"/>
      <c r="T172" s="20"/>
      <c r="U172" s="20"/>
      <c r="V172" s="3"/>
      <c r="W172" s="20"/>
      <c r="X172" s="20"/>
      <c r="Y172" s="20"/>
      <c r="Z172" s="3"/>
      <c r="AA172" s="21"/>
      <c r="AB172" s="21"/>
      <c r="AC172" s="21"/>
      <c r="AD172" s="3"/>
      <c r="AE172" s="21"/>
      <c r="AF172" s="21"/>
      <c r="AG172" s="21"/>
      <c r="AH172" s="3"/>
      <c r="AI172" s="22"/>
      <c r="AJ172" s="19"/>
      <c r="AK172" s="23"/>
      <c r="AL172" s="3"/>
      <c r="AM172" s="24"/>
      <c r="AN172" s="24"/>
      <c r="AO172" s="19"/>
      <c r="AP172" s="19"/>
      <c r="AQ172" s="20"/>
      <c r="AR172" s="23"/>
      <c r="AT172" s="19"/>
    </row>
    <row r="173" spans="1:46" ht="15">
      <c r="A173">
        <v>5570</v>
      </c>
      <c r="B173">
        <v>952</v>
      </c>
      <c r="C173">
        <v>694</v>
      </c>
      <c r="D173">
        <v>950</v>
      </c>
      <c r="E173">
        <v>511</v>
      </c>
      <c r="F173">
        <v>512</v>
      </c>
      <c r="G173">
        <v>518</v>
      </c>
      <c r="H173">
        <v>0</v>
      </c>
      <c r="I173" s="18"/>
      <c r="J173" s="18"/>
      <c r="K173" s="3"/>
      <c r="L173" s="19"/>
      <c r="M173" s="19"/>
      <c r="N173" s="20"/>
      <c r="O173" s="20"/>
      <c r="P173" s="20"/>
      <c r="Q173" s="20"/>
      <c r="R173" s="20"/>
      <c r="S173" s="20"/>
      <c r="T173" s="20"/>
      <c r="U173" s="20"/>
      <c r="V173" s="3"/>
      <c r="W173" s="20"/>
      <c r="X173" s="20"/>
      <c r="Y173" s="20"/>
      <c r="Z173" s="3"/>
      <c r="AA173" s="21"/>
      <c r="AB173" s="21"/>
      <c r="AC173" s="21"/>
      <c r="AD173" s="3"/>
      <c r="AE173" s="21"/>
      <c r="AF173" s="21"/>
      <c r="AG173" s="21"/>
      <c r="AH173" s="3"/>
      <c r="AI173" s="22"/>
      <c r="AJ173" s="19"/>
      <c r="AK173" s="23"/>
      <c r="AL173" s="3"/>
      <c r="AM173" s="24"/>
      <c r="AN173" s="24"/>
      <c r="AO173" s="19"/>
      <c r="AP173" s="19"/>
      <c r="AQ173" s="20"/>
      <c r="AR173" s="23"/>
      <c r="AT173" s="19"/>
    </row>
    <row r="174" spans="1:46" ht="15">
      <c r="A174">
        <v>5572</v>
      </c>
      <c r="B174">
        <v>951</v>
      </c>
      <c r="C174">
        <v>693</v>
      </c>
      <c r="D174">
        <v>952</v>
      </c>
      <c r="E174">
        <v>510</v>
      </c>
      <c r="F174">
        <v>512</v>
      </c>
      <c r="G174">
        <v>519</v>
      </c>
      <c r="H174">
        <v>0</v>
      </c>
      <c r="I174" s="18"/>
      <c r="J174" s="18"/>
      <c r="K174" s="3"/>
      <c r="L174" s="19"/>
      <c r="M174" s="19"/>
      <c r="N174" s="20"/>
      <c r="O174" s="20"/>
      <c r="P174" s="20"/>
      <c r="Q174" s="20"/>
      <c r="R174" s="20"/>
      <c r="S174" s="20"/>
      <c r="T174" s="20"/>
      <c r="U174" s="20"/>
      <c r="V174" s="3"/>
      <c r="W174" s="20"/>
      <c r="X174" s="20"/>
      <c r="Y174" s="20"/>
      <c r="Z174" s="3"/>
      <c r="AA174" s="21"/>
      <c r="AB174" s="21"/>
      <c r="AC174" s="21"/>
      <c r="AD174" s="3"/>
      <c r="AE174" s="21"/>
      <c r="AF174" s="21"/>
      <c r="AG174" s="21"/>
      <c r="AH174" s="3"/>
      <c r="AI174" s="22"/>
      <c r="AJ174" s="19"/>
      <c r="AK174" s="23"/>
      <c r="AL174" s="3"/>
      <c r="AM174" s="24"/>
      <c r="AN174" s="24"/>
      <c r="AO174" s="19"/>
      <c r="AP174" s="19"/>
      <c r="AQ174" s="20"/>
      <c r="AR174" s="23"/>
      <c r="AT174" s="19"/>
    </row>
    <row r="175" spans="1:46" ht="15">
      <c r="A175">
        <v>5572</v>
      </c>
      <c r="B175">
        <v>952</v>
      </c>
      <c r="C175">
        <v>694</v>
      </c>
      <c r="D175">
        <v>952</v>
      </c>
      <c r="E175">
        <v>511</v>
      </c>
      <c r="F175">
        <v>512</v>
      </c>
      <c r="G175">
        <v>519</v>
      </c>
      <c r="H175">
        <v>0</v>
      </c>
      <c r="I175" s="18"/>
      <c r="J175" s="18"/>
      <c r="K175" s="3"/>
      <c r="L175" s="19"/>
      <c r="M175" s="19"/>
      <c r="N175" s="20"/>
      <c r="O175" s="20"/>
      <c r="P175" s="20"/>
      <c r="Q175" s="20"/>
      <c r="R175" s="20"/>
      <c r="S175" s="20"/>
      <c r="T175" s="20"/>
      <c r="U175" s="20"/>
      <c r="V175" s="3"/>
      <c r="W175" s="20"/>
      <c r="X175" s="20"/>
      <c r="Y175" s="20"/>
      <c r="Z175" s="3"/>
      <c r="AA175" s="21"/>
      <c r="AB175" s="21"/>
      <c r="AC175" s="21"/>
      <c r="AD175" s="3"/>
      <c r="AE175" s="21"/>
      <c r="AF175" s="21"/>
      <c r="AG175" s="21"/>
      <c r="AH175" s="3"/>
      <c r="AI175" s="22"/>
      <c r="AJ175" s="19"/>
      <c r="AK175" s="23"/>
      <c r="AL175" s="3"/>
      <c r="AM175" s="24"/>
      <c r="AN175" s="24"/>
      <c r="AO175" s="19"/>
      <c r="AP175" s="19"/>
      <c r="AQ175" s="20"/>
      <c r="AR175" s="23"/>
      <c r="AT175" s="19"/>
    </row>
    <row r="176" spans="1:46" ht="15">
      <c r="A176">
        <v>5572</v>
      </c>
      <c r="B176">
        <v>951</v>
      </c>
      <c r="C176">
        <v>694</v>
      </c>
      <c r="D176">
        <v>953</v>
      </c>
      <c r="E176">
        <v>510</v>
      </c>
      <c r="F176">
        <v>513</v>
      </c>
      <c r="G176">
        <v>520</v>
      </c>
      <c r="H176">
        <v>179</v>
      </c>
      <c r="I176" s="18"/>
      <c r="J176" s="18"/>
      <c r="K176" s="3"/>
      <c r="L176" s="19"/>
      <c r="M176" s="19"/>
      <c r="N176" s="20"/>
      <c r="O176" s="20"/>
      <c r="P176" s="20"/>
      <c r="Q176" s="20"/>
      <c r="R176" s="20"/>
      <c r="S176" s="20"/>
      <c r="T176" s="20"/>
      <c r="U176" s="20"/>
      <c r="V176" s="3"/>
      <c r="W176" s="20"/>
      <c r="X176" s="20"/>
      <c r="Y176" s="20"/>
      <c r="Z176" s="3"/>
      <c r="AA176" s="21"/>
      <c r="AB176" s="21"/>
      <c r="AC176" s="21"/>
      <c r="AD176" s="3"/>
      <c r="AE176" s="21"/>
      <c r="AF176" s="21"/>
      <c r="AG176" s="21"/>
      <c r="AH176" s="3"/>
      <c r="AI176" s="22"/>
      <c r="AJ176" s="19"/>
      <c r="AK176" s="23"/>
      <c r="AL176" s="3"/>
      <c r="AM176" s="24"/>
      <c r="AN176" s="24"/>
      <c r="AO176" s="19"/>
      <c r="AP176" s="19"/>
      <c r="AQ176" s="20"/>
      <c r="AR176" s="23"/>
      <c r="AT176" s="19"/>
    </row>
    <row r="177" spans="1:46" ht="15">
      <c r="A177">
        <v>5572</v>
      </c>
      <c r="B177">
        <v>950</v>
      </c>
      <c r="C177">
        <v>695</v>
      </c>
      <c r="D177">
        <v>951</v>
      </c>
      <c r="E177">
        <v>509</v>
      </c>
      <c r="F177">
        <v>513</v>
      </c>
      <c r="G177">
        <v>518</v>
      </c>
      <c r="H177">
        <v>0</v>
      </c>
      <c r="I177" s="18"/>
      <c r="J177" s="18"/>
      <c r="K177" s="3"/>
      <c r="L177" s="19"/>
      <c r="M177" s="19"/>
      <c r="N177" s="20"/>
      <c r="O177" s="20"/>
      <c r="P177" s="20"/>
      <c r="Q177" s="20"/>
      <c r="R177" s="20"/>
      <c r="S177" s="20"/>
      <c r="T177" s="20"/>
      <c r="U177" s="20"/>
      <c r="V177" s="3"/>
      <c r="W177" s="20"/>
      <c r="X177" s="20"/>
      <c r="Y177" s="20"/>
      <c r="Z177" s="3"/>
      <c r="AA177" s="21"/>
      <c r="AB177" s="21"/>
      <c r="AC177" s="21"/>
      <c r="AD177" s="3"/>
      <c r="AE177" s="21"/>
      <c r="AF177" s="21"/>
      <c r="AG177" s="21"/>
      <c r="AH177" s="3"/>
      <c r="AI177" s="22"/>
      <c r="AJ177" s="19"/>
      <c r="AK177" s="23"/>
      <c r="AL177" s="3"/>
      <c r="AM177" s="24"/>
      <c r="AN177" s="24"/>
      <c r="AO177" s="19"/>
      <c r="AP177" s="19"/>
      <c r="AQ177" s="20"/>
      <c r="AR177" s="23"/>
      <c r="AT177" s="19"/>
    </row>
    <row r="178" spans="1:46" ht="15">
      <c r="A178">
        <v>5572</v>
      </c>
      <c r="B178">
        <v>951</v>
      </c>
      <c r="C178">
        <v>694</v>
      </c>
      <c r="D178">
        <v>953</v>
      </c>
      <c r="E178">
        <v>510</v>
      </c>
      <c r="F178">
        <v>512</v>
      </c>
      <c r="G178">
        <v>520</v>
      </c>
      <c r="H178">
        <v>0</v>
      </c>
      <c r="I178" s="18"/>
      <c r="J178" s="18"/>
      <c r="K178" s="3"/>
      <c r="L178" s="19"/>
      <c r="M178" s="19"/>
      <c r="N178" s="20"/>
      <c r="O178" s="20"/>
      <c r="P178" s="20"/>
      <c r="Q178" s="20"/>
      <c r="R178" s="20"/>
      <c r="S178" s="20"/>
      <c r="T178" s="20"/>
      <c r="U178" s="20"/>
      <c r="V178" s="3"/>
      <c r="W178" s="20"/>
      <c r="X178" s="20"/>
      <c r="Y178" s="20"/>
      <c r="Z178" s="3"/>
      <c r="AA178" s="21"/>
      <c r="AB178" s="21"/>
      <c r="AC178" s="21"/>
      <c r="AD178" s="3"/>
      <c r="AE178" s="21"/>
      <c r="AF178" s="21"/>
      <c r="AG178" s="21"/>
      <c r="AH178" s="3"/>
      <c r="AI178" s="22"/>
      <c r="AJ178" s="19"/>
      <c r="AK178" s="23"/>
      <c r="AL178" s="3"/>
      <c r="AM178" s="24"/>
      <c r="AN178" s="24"/>
      <c r="AO178" s="19"/>
      <c r="AP178" s="19"/>
      <c r="AQ178" s="20"/>
      <c r="AR178" s="23"/>
      <c r="AT178" s="19"/>
    </row>
    <row r="179" spans="1:46" ht="15">
      <c r="A179">
        <v>5572</v>
      </c>
      <c r="B179">
        <v>952</v>
      </c>
      <c r="C179">
        <v>695</v>
      </c>
      <c r="D179">
        <v>951</v>
      </c>
      <c r="E179">
        <v>511</v>
      </c>
      <c r="F179">
        <v>513</v>
      </c>
      <c r="G179">
        <v>519</v>
      </c>
      <c r="H179">
        <v>0</v>
      </c>
      <c r="I179" s="18"/>
      <c r="J179" s="18"/>
      <c r="K179" s="3"/>
      <c r="L179" s="19"/>
      <c r="M179" s="19"/>
      <c r="N179" s="20"/>
      <c r="O179" s="20"/>
      <c r="P179" s="20"/>
      <c r="Q179" s="20"/>
      <c r="R179" s="20"/>
      <c r="S179" s="20"/>
      <c r="T179" s="20"/>
      <c r="U179" s="20"/>
      <c r="V179" s="3"/>
      <c r="W179" s="20"/>
      <c r="X179" s="20"/>
      <c r="Y179" s="20"/>
      <c r="Z179" s="3"/>
      <c r="AA179" s="21"/>
      <c r="AB179" s="21"/>
      <c r="AC179" s="21"/>
      <c r="AD179" s="3"/>
      <c r="AE179" s="21"/>
      <c r="AF179" s="21"/>
      <c r="AG179" s="21"/>
      <c r="AH179" s="3"/>
      <c r="AI179" s="22"/>
      <c r="AJ179" s="19"/>
      <c r="AK179" s="23"/>
      <c r="AL179" s="3"/>
      <c r="AM179" s="24"/>
      <c r="AN179" s="24"/>
      <c r="AO179" s="19"/>
      <c r="AP179" s="19"/>
      <c r="AQ179" s="20"/>
      <c r="AR179" s="23"/>
      <c r="AT179" s="19"/>
    </row>
    <row r="180" spans="1:46" ht="15">
      <c r="A180">
        <v>5572</v>
      </c>
      <c r="B180">
        <v>951</v>
      </c>
      <c r="C180">
        <v>694</v>
      </c>
      <c r="D180">
        <v>953</v>
      </c>
      <c r="E180">
        <v>510</v>
      </c>
      <c r="F180">
        <v>513</v>
      </c>
      <c r="G180">
        <v>520</v>
      </c>
      <c r="H180">
        <v>0</v>
      </c>
      <c r="I180" s="18"/>
      <c r="J180" s="18"/>
      <c r="K180" s="3"/>
      <c r="L180" s="19"/>
      <c r="M180" s="19"/>
      <c r="N180" s="20"/>
      <c r="O180" s="20"/>
      <c r="P180" s="20"/>
      <c r="Q180" s="20"/>
      <c r="R180" s="20"/>
      <c r="S180" s="20"/>
      <c r="T180" s="20"/>
      <c r="U180" s="20"/>
      <c r="V180" s="3"/>
      <c r="W180" s="20"/>
      <c r="X180" s="20"/>
      <c r="Y180" s="20"/>
      <c r="Z180" s="3"/>
      <c r="AA180" s="21"/>
      <c r="AB180" s="21"/>
      <c r="AC180" s="21"/>
      <c r="AD180" s="3"/>
      <c r="AE180" s="21"/>
      <c r="AF180" s="21"/>
      <c r="AG180" s="21"/>
      <c r="AH180" s="3"/>
      <c r="AI180" s="22"/>
      <c r="AJ180" s="19"/>
      <c r="AK180" s="23"/>
      <c r="AL180" s="3"/>
      <c r="AM180" s="24"/>
      <c r="AN180" s="24"/>
      <c r="AO180" s="19"/>
      <c r="AP180" s="19"/>
      <c r="AQ180" s="20"/>
      <c r="AR180" s="23"/>
      <c r="AT180" s="19"/>
    </row>
    <row r="181" spans="1:46" ht="15">
      <c r="A181">
        <v>5572</v>
      </c>
      <c r="B181">
        <v>951</v>
      </c>
      <c r="C181">
        <v>694</v>
      </c>
      <c r="D181">
        <v>953</v>
      </c>
      <c r="E181">
        <v>510</v>
      </c>
      <c r="F181">
        <v>513</v>
      </c>
      <c r="G181">
        <v>520</v>
      </c>
      <c r="H181">
        <v>0</v>
      </c>
      <c r="I181" s="18"/>
      <c r="J181" s="18"/>
      <c r="K181" s="3"/>
      <c r="L181" s="19"/>
      <c r="M181" s="19"/>
      <c r="N181" s="20"/>
      <c r="O181" s="20"/>
      <c r="P181" s="20"/>
      <c r="Q181" s="20"/>
      <c r="R181" s="20"/>
      <c r="S181" s="20"/>
      <c r="T181" s="20"/>
      <c r="U181" s="20"/>
      <c r="V181" s="3"/>
      <c r="W181" s="20"/>
      <c r="X181" s="20"/>
      <c r="Y181" s="20"/>
      <c r="Z181" s="3"/>
      <c r="AA181" s="21"/>
      <c r="AB181" s="21"/>
      <c r="AC181" s="21"/>
      <c r="AD181" s="3"/>
      <c r="AE181" s="21"/>
      <c r="AF181" s="21"/>
      <c r="AG181" s="21"/>
      <c r="AH181" s="3"/>
      <c r="AI181" s="22"/>
      <c r="AJ181" s="19"/>
      <c r="AK181" s="23"/>
      <c r="AL181" s="3"/>
      <c r="AM181" s="24"/>
      <c r="AN181" s="24"/>
      <c r="AO181" s="19"/>
      <c r="AP181" s="19"/>
      <c r="AQ181" s="20"/>
      <c r="AR181" s="23"/>
      <c r="AT181" s="19"/>
    </row>
    <row r="182" spans="1:46" ht="15">
      <c r="A182">
        <v>5572</v>
      </c>
      <c r="B182">
        <v>953</v>
      </c>
      <c r="C182">
        <v>694</v>
      </c>
      <c r="D182">
        <v>950</v>
      </c>
      <c r="E182">
        <v>511</v>
      </c>
      <c r="F182">
        <v>512</v>
      </c>
      <c r="G182">
        <v>518</v>
      </c>
      <c r="H182">
        <v>0</v>
      </c>
      <c r="I182" s="18"/>
      <c r="J182" s="18"/>
      <c r="K182" s="3"/>
      <c r="L182" s="19"/>
      <c r="M182" s="19"/>
      <c r="N182" s="20"/>
      <c r="O182" s="20"/>
      <c r="P182" s="20"/>
      <c r="Q182" s="20"/>
      <c r="R182" s="20"/>
      <c r="S182" s="20"/>
      <c r="T182" s="20"/>
      <c r="U182" s="20"/>
      <c r="V182" s="3"/>
      <c r="W182" s="20"/>
      <c r="X182" s="20"/>
      <c r="Y182" s="20"/>
      <c r="Z182" s="3"/>
      <c r="AA182" s="21"/>
      <c r="AB182" s="21"/>
      <c r="AC182" s="21"/>
      <c r="AD182" s="3"/>
      <c r="AE182" s="21"/>
      <c r="AF182" s="21"/>
      <c r="AG182" s="21"/>
      <c r="AH182" s="3"/>
      <c r="AI182" s="22"/>
      <c r="AJ182" s="19"/>
      <c r="AK182" s="23"/>
      <c r="AL182" s="3"/>
      <c r="AM182" s="24"/>
      <c r="AN182" s="24"/>
      <c r="AO182" s="19"/>
      <c r="AP182" s="19"/>
      <c r="AQ182" s="20"/>
      <c r="AR182" s="23"/>
      <c r="AT182" s="19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&amp;C&amp;"Arial,Normal"&amp;10&amp;A</oddHeader>
    <oddFooter>&amp;C&amp;"Arial,Normal"&amp;10Page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Matheus Demello</cp:lastModifiedBy>
  <dcterms:created xsi:type="dcterms:W3CDTF">2015-07-03T06:39:15Z</dcterms:created>
  <dcterms:modified xsi:type="dcterms:W3CDTF">2015-07-24T17:02:05Z</dcterms:modified>
  <cp:category/>
  <cp:version/>
  <cp:contentType/>
  <cp:contentStatus/>
</cp:coreProperties>
</file>